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ublicação Prestação de Contas do FRCD\2018\Portal da Câmara\Receitas\12_Dezembro_2018\"/>
    </mc:Choice>
  </mc:AlternateContent>
  <bookViews>
    <workbookView xWindow="240" yWindow="90" windowWidth="11715" windowHeight="9120"/>
  </bookViews>
  <sheets>
    <sheet name="FRCD - RECEITA_REALIZAÇÃO_MÊS" sheetId="1" r:id="rId1"/>
  </sheets>
  <definedNames>
    <definedName name="_xlnm.Print_Area" localSheetId="0">'FRCD - RECEITA_REALIZAÇÃO_MÊS'!$A$1:$P$24</definedName>
  </definedNames>
  <calcPr calcId="152511"/>
</workbook>
</file>

<file path=xl/calcChain.xml><?xml version="1.0" encoding="utf-8"?>
<calcChain xmlns="http://schemas.openxmlformats.org/spreadsheetml/2006/main">
  <c r="L9" i="1" l="1"/>
  <c r="M21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7" i="1"/>
  <c r="P14" i="1" l="1"/>
  <c r="L21" i="1"/>
  <c r="N21" i="1" s="1"/>
  <c r="K21" i="1"/>
  <c r="J21" i="1" l="1"/>
  <c r="P8" i="1" l="1"/>
  <c r="P10" i="1"/>
  <c r="P11" i="1"/>
  <c r="P12" i="1"/>
  <c r="P13" i="1"/>
  <c r="P15" i="1"/>
  <c r="P16" i="1"/>
  <c r="P17" i="1"/>
  <c r="P18" i="1"/>
  <c r="P19" i="1"/>
  <c r="P20" i="1"/>
  <c r="P7" i="1"/>
  <c r="O21" i="1"/>
  <c r="C21" i="1"/>
  <c r="G21" i="1"/>
  <c r="I21" i="1"/>
  <c r="H9" i="1"/>
  <c r="H21" i="1" s="1"/>
  <c r="F9" i="1"/>
  <c r="F21" i="1" s="1"/>
  <c r="E9" i="1"/>
  <c r="E21" i="1" s="1"/>
  <c r="D9" i="1"/>
  <c r="D21" i="1" s="1"/>
  <c r="B9" i="1"/>
  <c r="P9" i="1" l="1"/>
  <c r="B21" i="1"/>
  <c r="P21" i="1" l="1"/>
</calcChain>
</file>

<file path=xl/sharedStrings.xml><?xml version="1.0" encoding="utf-8"?>
<sst xmlns="http://schemas.openxmlformats.org/spreadsheetml/2006/main" count="42" uniqueCount="41">
  <si>
    <t>Total</t>
  </si>
  <si>
    <t>Natureza Receita</t>
  </si>
  <si>
    <t>ALUGUEIS E ARRENDAMENTOS-PRINCIPAL</t>
  </si>
  <si>
    <t>ALUGUEIS E ARRENDAMENTOS-MULTAS E JUROS</t>
  </si>
  <si>
    <t>SERV.ADMINISTRAT.E COMERCIAIS GERAIS-PRINC.</t>
  </si>
  <si>
    <t>MULTAS E JUROS PREVISTOS EM CONTRATOS-PRINC.</t>
  </si>
  <si>
    <t>MULTAS E JUROS PREVISTOS EM CONTRATOS-MUL.JUR</t>
  </si>
  <si>
    <t>INDENIZ.P/DANOS CAUSADOS AO PATR.PUB.-PRINC.</t>
  </si>
  <si>
    <t>RESTIT.DE DESPESAS DE EXERC.ANTERIORES-PRINC.</t>
  </si>
  <si>
    <t>OUTRAS RECEITAS-PRIMARIAS-PRINCIPAL</t>
  </si>
  <si>
    <t>REMUNERACAO DE DEPOSITOS BANCARIOS-PRINCIPAL</t>
  </si>
  <si>
    <t>FUNDO ROTATIVO DA CÂMARA DOS DEPUTADOS RECEITA ORÇAMENTÁRIA/2018</t>
  </si>
  <si>
    <t xml:space="preserve">Fonte: SISGRU, SIAFI e Tesouro Gerencial. </t>
  </si>
  <si>
    <t>** Na apuração da receita de Cessão do Direito de Operacionalização da Folha de Pagamento não foram consideradas as deduções oriundas das transferências dos recursos para o Tesouro Nacional.</t>
  </si>
  <si>
    <t>**CESSAO DO DIR.OPERACIONALIZACAO PAGTOS-PRINC.</t>
  </si>
  <si>
    <t>SOMA</t>
  </si>
  <si>
    <t>Receita Líquida Arrecadada no Exercício</t>
  </si>
  <si>
    <t>(A)</t>
  </si>
  <si>
    <t>Receita Prevista para o Exercício</t>
  </si>
  <si>
    <t>(B)</t>
  </si>
  <si>
    <t>Diferença</t>
  </si>
  <si>
    <t>Mês</t>
  </si>
  <si>
    <t>janeiro</t>
  </si>
  <si>
    <t>ALIENACAO DE BENS MOVEIS E SEMOVENTES - PRINCIPAL</t>
  </si>
  <si>
    <t>(C) = (A) - (B)</t>
  </si>
  <si>
    <t>fevereiro</t>
  </si>
  <si>
    <t>março</t>
  </si>
  <si>
    <t>RESTIT.DE DESPESAS DE EXERC.ANTERIORES-MUL.JUR</t>
  </si>
  <si>
    <t>abril</t>
  </si>
  <si>
    <t>maio</t>
  </si>
  <si>
    <t>junho</t>
  </si>
  <si>
    <t>julho</t>
  </si>
  <si>
    <t>OUTRAS RECEITAS-PRIMARIAS-MULTAS E JUROS</t>
  </si>
  <si>
    <t>agosto</t>
  </si>
  <si>
    <t>setembro</t>
  </si>
  <si>
    <t>*Receita Orçamentária Líquida = Receita Orçamentária Bruta (conta 621200000) - Deduções (Restituições - conta 621310000 / Retificações - conta 621320000). Movimento Líquido = Receita líquida apurada no mês.</t>
  </si>
  <si>
    <t>outubro</t>
  </si>
  <si>
    <t>novembro</t>
  </si>
  <si>
    <t>OUTRAS INDENIZACOES-PRINCIPAL</t>
  </si>
  <si>
    <t>Receita Orçamentária Líquida* até dezembro de 2018.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</si>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</sst>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$ &quot;* #,##0.00_);_(&quot;R$ &quot;* \(#,##0.00\);_(&quot;R$ &quot;* &quot;-&quot;??_);_(@_)"/>
    <numFmt numFmtId="164" formatCode="#,##0.00;\(#,##0.00\)"/>
  </numFmts>
  <fonts count="9" x14ac:knownFonts="1">
    <font>
      <sz val="10"/>
      <color rgb="FF000000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6"/>
      <color rgb="FF000000"/>
      <name val="Verdana"/>
      <family val="2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Verdana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39" fontId="3" fillId="0" borderId="1" xfId="0" applyNumberFormat="1" applyFont="1" applyBorder="1"/>
    <xf numFmtId="164" fontId="7" fillId="0" borderId="8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39" fontId="5" fillId="0" borderId="0" xfId="0" applyNumberFormat="1" applyFont="1"/>
    <xf numFmtId="0" fontId="5" fillId="0" borderId="0" xfId="0" applyFont="1" applyFill="1"/>
    <xf numFmtId="0" fontId="6" fillId="0" borderId="0" xfId="0" applyFont="1" applyFill="1"/>
    <xf numFmtId="4" fontId="3" fillId="0" borderId="1" xfId="0" applyNumberFormat="1" applyFont="1" applyFill="1" applyBorder="1"/>
    <xf numFmtId="0" fontId="5" fillId="0" borderId="0" xfId="0" applyFont="1" applyFill="1" applyAlignment="1"/>
    <xf numFmtId="44" fontId="5" fillId="0" borderId="0" xfId="1" applyFont="1" applyFill="1"/>
    <xf numFmtId="39" fontId="5" fillId="0" borderId="0" xfId="0" applyNumberFormat="1" applyFont="1" applyFill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37"/>
  <sheetViews>
    <sheetView showGridLines="0" tabSelected="1" workbookViewId="0">
      <pane xSplit="1" topLeftCell="J1" activePane="topRight" state="frozen"/>
      <selection pane="topRight" activeCell="M25" sqref="M25"/>
    </sheetView>
  </sheetViews>
  <sheetFormatPr defaultColWidth="9.140625" defaultRowHeight="12.75" x14ac:dyDescent="0.2"/>
  <cols>
    <col min="1" max="1" width="55.5703125" style="10" customWidth="1"/>
    <col min="2" max="13" width="21" style="10" customWidth="1"/>
    <col min="14" max="14" width="21" style="20" customWidth="1"/>
    <col min="15" max="15" width="21.7109375" style="20" customWidth="1"/>
    <col min="16" max="16" width="23" style="10" customWidth="1"/>
    <col min="17" max="16384" width="9.140625" style="10"/>
  </cols>
  <sheetData>
    <row r="1" spans="1:16" ht="19.5" x14ac:dyDescent="0.2">
      <c r="A1" s="9" t="s">
        <v>11</v>
      </c>
      <c r="B1" s="9"/>
    </row>
    <row r="3" spans="1:16" x14ac:dyDescent="0.2">
      <c r="A3" s="30" t="s">
        <v>39</v>
      </c>
      <c r="B3" s="30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  <c r="O3" s="21"/>
      <c r="P3" s="12"/>
    </row>
    <row r="4" spans="1:16" ht="12.75" customHeight="1" x14ac:dyDescent="0.2">
      <c r="A4" s="32" t="s">
        <v>1</v>
      </c>
      <c r="B4" s="35" t="s">
        <v>21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8" t="s">
        <v>0</v>
      </c>
      <c r="O4" s="5" t="s">
        <v>0</v>
      </c>
      <c r="P4" s="31" t="s">
        <v>20</v>
      </c>
    </row>
    <row r="5" spans="1:16" ht="40.5" customHeight="1" x14ac:dyDescent="0.2">
      <c r="A5" s="33"/>
      <c r="B5" s="28" t="s">
        <v>22</v>
      </c>
      <c r="C5" s="28" t="s">
        <v>25</v>
      </c>
      <c r="D5" s="28" t="s">
        <v>26</v>
      </c>
      <c r="E5" s="28" t="s">
        <v>28</v>
      </c>
      <c r="F5" s="28" t="s">
        <v>29</v>
      </c>
      <c r="G5" s="28" t="s">
        <v>30</v>
      </c>
      <c r="H5" s="28" t="s">
        <v>31</v>
      </c>
      <c r="I5" s="28" t="s">
        <v>33</v>
      </c>
      <c r="J5" s="28" t="s">
        <v>34</v>
      </c>
      <c r="K5" s="28" t="s">
        <v>36</v>
      </c>
      <c r="L5" s="28" t="s">
        <v>37</v>
      </c>
      <c r="M5" s="28" t="s">
        <v>40</v>
      </c>
      <c r="N5" s="6" t="s">
        <v>16</v>
      </c>
      <c r="O5" s="18" t="s">
        <v>18</v>
      </c>
      <c r="P5" s="28"/>
    </row>
    <row r="6" spans="1:16" x14ac:dyDescent="0.2">
      <c r="A6" s="3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7" t="s">
        <v>17</v>
      </c>
      <c r="O6" s="7" t="s">
        <v>19</v>
      </c>
      <c r="P6" s="7" t="s">
        <v>24</v>
      </c>
    </row>
    <row r="7" spans="1:16" ht="12.75" customHeight="1" x14ac:dyDescent="0.2">
      <c r="A7" s="1" t="s">
        <v>2</v>
      </c>
      <c r="B7" s="2">
        <v>133409.98000000001</v>
      </c>
      <c r="C7" s="2">
        <v>47965.07</v>
      </c>
      <c r="D7" s="2">
        <v>222049.78</v>
      </c>
      <c r="E7" s="2">
        <v>343899.64</v>
      </c>
      <c r="F7" s="15">
        <v>191984.95</v>
      </c>
      <c r="G7" s="2">
        <v>188095.08</v>
      </c>
      <c r="H7" s="16">
        <v>183595.63</v>
      </c>
      <c r="I7" s="16">
        <v>201449.88</v>
      </c>
      <c r="J7" s="16">
        <v>192307.79</v>
      </c>
      <c r="K7" s="16">
        <v>193363.64</v>
      </c>
      <c r="L7" s="16">
        <v>225770.43</v>
      </c>
      <c r="M7" s="16">
        <v>177900.88</v>
      </c>
      <c r="N7" s="3">
        <f>SUM(B7:M7)</f>
        <v>2301792.75</v>
      </c>
      <c r="O7" s="3">
        <v>2548781</v>
      </c>
      <c r="P7" s="13">
        <f>N7-O7</f>
        <v>-246988.25</v>
      </c>
    </row>
    <row r="8" spans="1:16" x14ac:dyDescent="0.2">
      <c r="A8" s="1" t="s">
        <v>3</v>
      </c>
      <c r="B8" s="2">
        <v>13.57</v>
      </c>
      <c r="C8" s="2">
        <v>16.850000000000001</v>
      </c>
      <c r="D8" s="2">
        <v>297.16000000000003</v>
      </c>
      <c r="E8" s="2">
        <v>4653.32</v>
      </c>
      <c r="F8" s="15">
        <v>34.159999999999997</v>
      </c>
      <c r="G8" s="2">
        <v>590.61</v>
      </c>
      <c r="H8" s="16">
        <v>105.84</v>
      </c>
      <c r="I8" s="16">
        <v>294.77</v>
      </c>
      <c r="J8" s="16">
        <v>130.13</v>
      </c>
      <c r="K8" s="16">
        <v>410.18</v>
      </c>
      <c r="L8" s="16">
        <v>808.74</v>
      </c>
      <c r="M8" s="16">
        <v>45.41</v>
      </c>
      <c r="N8" s="3">
        <f t="shared" ref="N8:N20" si="0">SUM(B8:M8)</f>
        <v>7400.7399999999989</v>
      </c>
      <c r="O8" s="3">
        <v>5003</v>
      </c>
      <c r="P8" s="13">
        <f t="shared" ref="P8:P20" si="1">N8-O8</f>
        <v>2397.7399999999989</v>
      </c>
    </row>
    <row r="9" spans="1:16" ht="14.25" customHeight="1" x14ac:dyDescent="0.2">
      <c r="A9" s="1" t="s">
        <v>14</v>
      </c>
      <c r="B9" s="2">
        <f>1142053.82+2255479.31</f>
        <v>3397533.13</v>
      </c>
      <c r="C9" s="2">
        <v>3270831.83</v>
      </c>
      <c r="D9" s="2">
        <f>-968457.06+3270831.83</f>
        <v>2302374.77</v>
      </c>
      <c r="E9" s="2">
        <f>28740.3500000001+2302374.77</f>
        <v>2331115.12</v>
      </c>
      <c r="F9" s="15">
        <f>-8933.18000000017+2331115.12</f>
        <v>2322181.94</v>
      </c>
      <c r="G9" s="2">
        <v>2348337.29</v>
      </c>
      <c r="H9" s="16">
        <f>266384.46+2348337.29</f>
        <v>2614721.75</v>
      </c>
      <c r="I9" s="16">
        <v>2306381.67</v>
      </c>
      <c r="J9" s="16">
        <v>2337026.83</v>
      </c>
      <c r="K9" s="16">
        <v>2298990.0099999998</v>
      </c>
      <c r="L9" s="16">
        <f>1821697.4+61.37+473331.89</f>
        <v>2295090.66</v>
      </c>
      <c r="M9" s="16">
        <v>2319250.41</v>
      </c>
      <c r="N9" s="3">
        <f t="shared" si="0"/>
        <v>30143835.409999996</v>
      </c>
      <c r="O9" s="3">
        <v>0</v>
      </c>
      <c r="P9" s="13">
        <f t="shared" si="1"/>
        <v>30143835.409999996</v>
      </c>
    </row>
    <row r="10" spans="1:16" x14ac:dyDescent="0.2">
      <c r="A10" s="1" t="s">
        <v>4</v>
      </c>
      <c r="B10" s="2">
        <v>15435.59</v>
      </c>
      <c r="C10" s="2">
        <v>12196.23</v>
      </c>
      <c r="D10" s="2">
        <v>19242.3</v>
      </c>
      <c r="E10" s="2">
        <v>17308.36</v>
      </c>
      <c r="F10" s="15">
        <v>12273.92</v>
      </c>
      <c r="G10" s="2">
        <v>48752.57</v>
      </c>
      <c r="H10" s="16">
        <v>8724.56</v>
      </c>
      <c r="I10" s="16">
        <v>52714.5</v>
      </c>
      <c r="J10" s="16">
        <v>11358.63</v>
      </c>
      <c r="K10" s="16">
        <v>20381.29</v>
      </c>
      <c r="L10" s="16">
        <v>6751.39</v>
      </c>
      <c r="M10" s="16">
        <v>5958.05</v>
      </c>
      <c r="N10" s="3">
        <f t="shared" si="0"/>
        <v>231097.39</v>
      </c>
      <c r="O10" s="3">
        <v>204395</v>
      </c>
      <c r="P10" s="13">
        <f t="shared" si="1"/>
        <v>26702.390000000014</v>
      </c>
    </row>
    <row r="11" spans="1:16" x14ac:dyDescent="0.2">
      <c r="A11" s="1" t="s">
        <v>5</v>
      </c>
      <c r="B11" s="2">
        <v>67297.149999999994</v>
      </c>
      <c r="C11" s="2">
        <v>14325.09</v>
      </c>
      <c r="D11" s="2">
        <v>26002.57</v>
      </c>
      <c r="E11" s="2">
        <v>50715.13</v>
      </c>
      <c r="F11" s="15">
        <v>30378.39</v>
      </c>
      <c r="G11" s="2">
        <v>65757.039999999994</v>
      </c>
      <c r="H11" s="16">
        <v>30027.87</v>
      </c>
      <c r="I11" s="16">
        <v>7142.57</v>
      </c>
      <c r="J11" s="16">
        <v>26858.5</v>
      </c>
      <c r="K11" s="16">
        <v>3320.15</v>
      </c>
      <c r="L11" s="16">
        <v>3578.32</v>
      </c>
      <c r="M11" s="16">
        <v>736470.73</v>
      </c>
      <c r="N11" s="3">
        <f t="shared" si="0"/>
        <v>1061873.51</v>
      </c>
      <c r="O11" s="3">
        <v>598460</v>
      </c>
      <c r="P11" s="13">
        <f t="shared" si="1"/>
        <v>463413.51</v>
      </c>
    </row>
    <row r="12" spans="1:16" x14ac:dyDescent="0.2">
      <c r="A12" s="1" t="s">
        <v>6</v>
      </c>
      <c r="B12" s="2">
        <v>32.1</v>
      </c>
      <c r="C12" s="2">
        <v>0</v>
      </c>
      <c r="D12" s="2">
        <v>0</v>
      </c>
      <c r="E12" s="2">
        <v>0</v>
      </c>
      <c r="F12" s="15">
        <v>0</v>
      </c>
      <c r="G12" s="2">
        <v>0</v>
      </c>
      <c r="H12" s="16">
        <v>0</v>
      </c>
      <c r="I12" s="16">
        <v>89.96</v>
      </c>
      <c r="J12" s="16">
        <v>0</v>
      </c>
      <c r="K12" s="16">
        <v>0</v>
      </c>
      <c r="L12" s="16">
        <v>0</v>
      </c>
      <c r="M12" s="16">
        <v>0</v>
      </c>
      <c r="N12" s="3">
        <f t="shared" si="0"/>
        <v>122.06</v>
      </c>
      <c r="O12" s="3">
        <v>0</v>
      </c>
      <c r="P12" s="13">
        <f t="shared" si="1"/>
        <v>122.06</v>
      </c>
    </row>
    <row r="13" spans="1:16" x14ac:dyDescent="0.2">
      <c r="A13" s="1" t="s">
        <v>7</v>
      </c>
      <c r="B13" s="2">
        <v>-52.02</v>
      </c>
      <c r="C13" s="2">
        <v>0</v>
      </c>
      <c r="D13" s="2">
        <v>0</v>
      </c>
      <c r="E13" s="2">
        <v>1690.07</v>
      </c>
      <c r="F13" s="15">
        <v>-297.26</v>
      </c>
      <c r="G13" s="2">
        <v>-570.67999999999995</v>
      </c>
      <c r="H13" s="16">
        <v>231.97</v>
      </c>
      <c r="I13" s="16">
        <v>0</v>
      </c>
      <c r="J13" s="16">
        <v>0</v>
      </c>
      <c r="K13" s="16">
        <v>1737.87</v>
      </c>
      <c r="L13" s="16">
        <v>5882.7</v>
      </c>
      <c r="M13" s="16">
        <v>-241.87</v>
      </c>
      <c r="N13" s="3">
        <f t="shared" si="0"/>
        <v>8380.7799999999988</v>
      </c>
      <c r="O13" s="3">
        <v>0</v>
      </c>
      <c r="P13" s="13">
        <f t="shared" si="1"/>
        <v>8380.7799999999988</v>
      </c>
    </row>
    <row r="14" spans="1:16" x14ac:dyDescent="0.2">
      <c r="A14" s="1" t="s">
        <v>38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224.04</v>
      </c>
      <c r="M14" s="2">
        <v>0</v>
      </c>
      <c r="N14" s="3">
        <f t="shared" si="0"/>
        <v>224.04</v>
      </c>
      <c r="O14" s="3">
        <v>0</v>
      </c>
      <c r="P14" s="13">
        <f t="shared" si="1"/>
        <v>224.04</v>
      </c>
    </row>
    <row r="15" spans="1:16" x14ac:dyDescent="0.2">
      <c r="A15" s="1" t="s">
        <v>8</v>
      </c>
      <c r="B15" s="2">
        <v>1262333.97</v>
      </c>
      <c r="C15" s="2">
        <v>1694347.75</v>
      </c>
      <c r="D15" s="2">
        <v>437557.34</v>
      </c>
      <c r="E15" s="2">
        <v>477612.75</v>
      </c>
      <c r="F15" s="15">
        <v>175957.06</v>
      </c>
      <c r="G15" s="2">
        <v>296781.38</v>
      </c>
      <c r="H15" s="2">
        <v>207206.98</v>
      </c>
      <c r="I15" s="2">
        <v>129507.76</v>
      </c>
      <c r="J15" s="16">
        <v>37914.14</v>
      </c>
      <c r="K15" s="16">
        <v>4206539.93</v>
      </c>
      <c r="L15" s="16">
        <v>50901.81</v>
      </c>
      <c r="M15" s="16">
        <v>233532.14</v>
      </c>
      <c r="N15" s="3">
        <f t="shared" si="0"/>
        <v>9210193.0099999998</v>
      </c>
      <c r="O15" s="3">
        <v>6581710</v>
      </c>
      <c r="P15" s="13">
        <f t="shared" si="1"/>
        <v>2628483.0099999998</v>
      </c>
    </row>
    <row r="16" spans="1:16" x14ac:dyDescent="0.2">
      <c r="A16" s="1" t="s">
        <v>27</v>
      </c>
      <c r="B16" s="2">
        <v>0</v>
      </c>
      <c r="C16" s="2">
        <v>0</v>
      </c>
      <c r="D16" s="2">
        <v>0</v>
      </c>
      <c r="E16" s="2">
        <v>1625.04</v>
      </c>
      <c r="F16" s="14">
        <v>0</v>
      </c>
      <c r="G16" s="17">
        <v>0</v>
      </c>
      <c r="H16" s="17">
        <v>0</v>
      </c>
      <c r="I16" s="17">
        <v>0</v>
      </c>
      <c r="J16" s="16">
        <v>0</v>
      </c>
      <c r="K16" s="16">
        <v>1107.92</v>
      </c>
      <c r="L16" s="16">
        <v>0</v>
      </c>
      <c r="M16" s="16">
        <v>0</v>
      </c>
      <c r="N16" s="3">
        <f t="shared" si="0"/>
        <v>2732.96</v>
      </c>
      <c r="O16" s="3">
        <v>0</v>
      </c>
      <c r="P16" s="13">
        <f t="shared" si="1"/>
        <v>2732.96</v>
      </c>
    </row>
    <row r="17" spans="1:16" x14ac:dyDescent="0.2">
      <c r="A17" s="1" t="s">
        <v>9</v>
      </c>
      <c r="B17" s="2">
        <v>152.65</v>
      </c>
      <c r="C17" s="2">
        <v>0</v>
      </c>
      <c r="D17" s="2">
        <v>63.99</v>
      </c>
      <c r="E17" s="2">
        <v>222.7</v>
      </c>
      <c r="F17" s="15">
        <v>14.17</v>
      </c>
      <c r="G17" s="2">
        <v>51.08</v>
      </c>
      <c r="H17" s="2">
        <v>14</v>
      </c>
      <c r="I17" s="2">
        <v>4.8600000000000003</v>
      </c>
      <c r="J17" s="16">
        <v>17.96</v>
      </c>
      <c r="K17" s="16">
        <v>64.75</v>
      </c>
      <c r="L17" s="16">
        <v>83.95</v>
      </c>
      <c r="M17" s="16">
        <v>48.69</v>
      </c>
      <c r="N17" s="3">
        <f t="shared" si="0"/>
        <v>738.80000000000018</v>
      </c>
      <c r="O17" s="3">
        <v>10074</v>
      </c>
      <c r="P17" s="13">
        <f t="shared" si="1"/>
        <v>-9335.2000000000007</v>
      </c>
    </row>
    <row r="18" spans="1:16" x14ac:dyDescent="0.2">
      <c r="A18" s="1" t="s">
        <v>32</v>
      </c>
      <c r="B18" s="2">
        <v>0</v>
      </c>
      <c r="C18" s="2">
        <v>0</v>
      </c>
      <c r="D18" s="2">
        <v>0</v>
      </c>
      <c r="E18" s="2">
        <v>0</v>
      </c>
      <c r="F18" s="14">
        <v>0</v>
      </c>
      <c r="G18" s="2">
        <v>14.14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3">
        <f t="shared" si="0"/>
        <v>14.14</v>
      </c>
      <c r="O18" s="3">
        <v>0</v>
      </c>
      <c r="P18" s="13">
        <f t="shared" si="1"/>
        <v>14.14</v>
      </c>
    </row>
    <row r="19" spans="1:16" ht="13.5" customHeight="1" x14ac:dyDescent="0.2">
      <c r="A19" s="1" t="s">
        <v>10</v>
      </c>
      <c r="B19" s="2">
        <v>4729923.54</v>
      </c>
      <c r="C19" s="2">
        <v>4484669.96</v>
      </c>
      <c r="D19" s="2">
        <v>4536712.54</v>
      </c>
      <c r="E19" s="2">
        <v>4527397.45</v>
      </c>
      <c r="F19" s="15">
        <v>4167215.12</v>
      </c>
      <c r="G19" s="2">
        <v>5096678.57</v>
      </c>
      <c r="H19" s="16">
        <v>6598466.6799999997</v>
      </c>
      <c r="I19" s="16">
        <v>4790242.34</v>
      </c>
      <c r="J19" s="16">
        <v>4325697.25</v>
      </c>
      <c r="K19" s="16">
        <v>4840446.18</v>
      </c>
      <c r="L19" s="16">
        <v>4830726.04</v>
      </c>
      <c r="M19" s="16">
        <v>4181064.63</v>
      </c>
      <c r="N19" s="3">
        <f t="shared" si="0"/>
        <v>57109240.300000004</v>
      </c>
      <c r="O19" s="22">
        <v>35045391</v>
      </c>
      <c r="P19" s="13">
        <f t="shared" si="1"/>
        <v>22063849.300000004</v>
      </c>
    </row>
    <row r="20" spans="1:16" ht="13.5" customHeight="1" x14ac:dyDescent="0.2">
      <c r="A20" s="1" t="s">
        <v>23</v>
      </c>
      <c r="B20" s="2">
        <v>0</v>
      </c>
      <c r="C20" s="2">
        <v>0</v>
      </c>
      <c r="D20" s="2">
        <v>0</v>
      </c>
      <c r="E20" s="2">
        <v>47274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3">
        <f t="shared" si="0"/>
        <v>47274</v>
      </c>
      <c r="O20" s="3">
        <v>556904</v>
      </c>
      <c r="P20" s="13">
        <f t="shared" si="1"/>
        <v>-509630</v>
      </c>
    </row>
    <row r="21" spans="1:16" x14ac:dyDescent="0.2">
      <c r="A21" s="4" t="s">
        <v>15</v>
      </c>
      <c r="B21" s="3">
        <f>SUM(B7:B20)</f>
        <v>9606079.6600000001</v>
      </c>
      <c r="C21" s="3">
        <f t="shared" ref="C21:I21" si="2">SUM(C7:C20)</f>
        <v>9524352.7800000012</v>
      </c>
      <c r="D21" s="3">
        <f t="shared" si="2"/>
        <v>7544300.4499999993</v>
      </c>
      <c r="E21" s="3">
        <f t="shared" si="2"/>
        <v>7803513.5800000001</v>
      </c>
      <c r="F21" s="3">
        <f t="shared" si="2"/>
        <v>6899742.4500000002</v>
      </c>
      <c r="G21" s="3">
        <f t="shared" si="2"/>
        <v>8044487.0800000001</v>
      </c>
      <c r="H21" s="3">
        <f t="shared" si="2"/>
        <v>9643095.2800000012</v>
      </c>
      <c r="I21" s="3">
        <f t="shared" si="2"/>
        <v>7487828.3099999987</v>
      </c>
      <c r="J21" s="3">
        <f>SUM(J7:J20)</f>
        <v>6931311.2300000004</v>
      </c>
      <c r="K21" s="3">
        <f>SUM(K7:K20)</f>
        <v>11566361.919999998</v>
      </c>
      <c r="L21" s="3">
        <f>SUM(L7:L20)</f>
        <v>7419818.0800000001</v>
      </c>
      <c r="M21" s="3">
        <f>SUM(M7:M20)</f>
        <v>7654029.0700000003</v>
      </c>
      <c r="N21" s="3">
        <f>SUM(B21:M21)</f>
        <v>100124919.89000002</v>
      </c>
      <c r="O21" s="3">
        <f>SUM(O7:O20)</f>
        <v>45550718</v>
      </c>
      <c r="P21" s="13">
        <f>N21-O21</f>
        <v>54574201.890000015</v>
      </c>
    </row>
    <row r="22" spans="1:16" x14ac:dyDescent="0.2">
      <c r="A22" s="27" t="s">
        <v>12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6" x14ac:dyDescent="0.2">
      <c r="A23" s="26" t="s">
        <v>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">
      <c r="A24" s="11" t="s">
        <v>13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3"/>
      <c r="O24" s="23"/>
      <c r="P24" s="11"/>
    </row>
    <row r="25" spans="1:16" x14ac:dyDescent="0.2">
      <c r="M25" s="19"/>
    </row>
    <row r="26" spans="1:16" x14ac:dyDescent="0.2">
      <c r="M26" s="19"/>
    </row>
    <row r="29" spans="1:16" x14ac:dyDescent="0.2">
      <c r="N29" s="25"/>
    </row>
    <row r="30" spans="1:16" x14ac:dyDescent="0.2">
      <c r="O30" s="24"/>
    </row>
    <row r="31" spans="1:16" x14ac:dyDescent="0.2">
      <c r="O31" s="24"/>
    </row>
    <row r="32" spans="1:16" x14ac:dyDescent="0.2">
      <c r="O32" s="24"/>
    </row>
    <row r="33" spans="15:15" x14ac:dyDescent="0.2">
      <c r="O33" s="24"/>
    </row>
    <row r="34" spans="15:15" x14ac:dyDescent="0.2">
      <c r="O34" s="24"/>
    </row>
    <row r="35" spans="15:15" x14ac:dyDescent="0.2">
      <c r="O35" s="24"/>
    </row>
    <row r="36" spans="15:15" x14ac:dyDescent="0.2">
      <c r="O36" s="24"/>
    </row>
    <row r="37" spans="15:15" x14ac:dyDescent="0.2">
      <c r="O37" s="24"/>
    </row>
  </sheetData>
  <mergeCells count="18">
    <mergeCell ref="A3:B3"/>
    <mergeCell ref="P4:P5"/>
    <mergeCell ref="B5:B6"/>
    <mergeCell ref="A4:A6"/>
    <mergeCell ref="B4:M4"/>
    <mergeCell ref="L5:L6"/>
    <mergeCell ref="M5:M6"/>
    <mergeCell ref="A23:P23"/>
    <mergeCell ref="A22:O22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  <ignoredErrors>
    <ignoredError sqref="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FRCD - RECEITA_REALIZAÇÃO_MÊS</vt:lpstr>
      <vt:lpstr>'FRCD - RECEITA_REALIZAÇÃO_MÊS'!Area_de_impressao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Pinheiro Marques</dc:creator>
  <cp:lastModifiedBy>Francisco De Assis Pinheiro Marques</cp:lastModifiedBy>
  <cp:lastPrinted>2018-07-11T17:28:49Z</cp:lastPrinted>
  <dcterms:created xsi:type="dcterms:W3CDTF">2018-02-07T19:14:35Z</dcterms:created>
  <dcterms:modified xsi:type="dcterms:W3CDTF">2019-11-22T16:17:55Z</dcterms:modified>
</cp:coreProperties>
</file>