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lo\Meus documentos\EXCEL7\Documentos\Relatórios\GESTÃO\2004\PUBLICAÇÃO PORTAL CD\"/>
    </mc:Choice>
  </mc:AlternateContent>
  <bookViews>
    <workbookView xWindow="-15" yWindow="-15" windowWidth="11955" windowHeight="6555" tabRatio="653"/>
  </bookViews>
  <sheets>
    <sheet name="ANEXO I" sheetId="14" r:id="rId1"/>
  </sheets>
  <definedNames>
    <definedName name="_xlnm.Print_Area" localSheetId="0">'ANEXO I'!$A$1:$B$34</definedName>
  </definedNames>
  <calcPr calcId="152511"/>
</workbook>
</file>

<file path=xl/calcChain.xml><?xml version="1.0" encoding="utf-8"?>
<calcChain xmlns="http://schemas.openxmlformats.org/spreadsheetml/2006/main">
  <c r="B12" i="14" l="1"/>
  <c r="B13" i="14"/>
  <c r="B15" i="14"/>
  <c r="B14" i="14" s="1"/>
  <c r="B17" i="14"/>
  <c r="B18" i="14"/>
  <c r="B19" i="14"/>
  <c r="B21" i="14"/>
  <c r="B25" i="14"/>
  <c r="B26" i="14"/>
  <c r="B11" i="14" l="1"/>
  <c r="B22" i="14" s="1"/>
  <c r="B24" i="14" l="1"/>
</calcChain>
</file>

<file path=xl/sharedStrings.xml><?xml version="1.0" encoding="utf-8"?>
<sst xmlns="http://schemas.openxmlformats.org/spreadsheetml/2006/main" count="32" uniqueCount="32">
  <si>
    <t>CÂMARA DOS DEPUTADOS</t>
  </si>
  <si>
    <t>RELATÓRIO DE GESTÃO FISCAL</t>
  </si>
  <si>
    <t>Pessoal Ativo</t>
  </si>
  <si>
    <t>Pessoal Inativo e Pensionistas</t>
  </si>
  <si>
    <t>Diretor-Geral</t>
  </si>
  <si>
    <t>SÉRGIO SAMPAIO CONTREIRAS DE ALMEIDA</t>
  </si>
  <si>
    <t>(-) Indenizações por Demissão e Incentivos à Demissão Voluntária</t>
  </si>
  <si>
    <t>(-) Decorrentes de Decisão Judicial</t>
  </si>
  <si>
    <t>(-) Despesas de Exercícios Anteriores</t>
  </si>
  <si>
    <t>R$ Milhares</t>
  </si>
  <si>
    <t>DESPESA LIQUIDADA</t>
  </si>
  <si>
    <t>SALVADOR ROQUE BATISTA JÚNIOR                                                      EVANDRO LOPES COSTA</t>
  </si>
  <si>
    <t xml:space="preserve"> DESPESA LÍQUIDA COM PESSOAL (I)</t>
  </si>
  <si>
    <t>Despesas não Computadas (art. 19, § 1º da LRF)</t>
  </si>
  <si>
    <t xml:space="preserve"> OUTRAS DESPESAS DE  PESSOAL DECORRENTES DE CONTRATOS DE TERCEIRIZAÇÃO (art. 18, § 1º da LRF) (II) </t>
  </si>
  <si>
    <t>UNIÃO - PODER LEGISLATIVO</t>
  </si>
  <si>
    <t>ORÇAMENTOS FISCAL E DA SEGURIDADE SOCIAL</t>
  </si>
  <si>
    <t xml:space="preserve">DEMONSTRATIVO DA DESPESA COM  PESSOAL </t>
  </si>
  <si>
    <t>DESPESA COM  PESSOAL</t>
  </si>
  <si>
    <t>LRF, art. 55, inciso I, alínea "a" - Anexo I</t>
  </si>
  <si>
    <t xml:space="preserve">                              Secretário de Controle Interno                                                 Diretor  de Finanças, Orçamento e Contabilidade</t>
  </si>
  <si>
    <t xml:space="preserve">                       Contador CRC/DF - 9017                                                                  Contador CRC/DF - 007504/0-8</t>
  </si>
  <si>
    <t>MAIO/2003 A ABRIL/2004</t>
  </si>
  <si>
    <t>Mai/2003 a Abr/2004</t>
  </si>
  <si>
    <t>(-) Inativos e Pensionistas com Recursos Vinculados</t>
  </si>
  <si>
    <t>TOTAL DA DESPESA COM PESSOAL PARA FINS DE APURAÇÃO DO LIMITE - TDP (III) = (I + II)</t>
  </si>
  <si>
    <t xml:space="preserve"> RECEITA CORRENTE LÍQUIDA - RCL (IV)</t>
  </si>
  <si>
    <t xml:space="preserve">  % do TOTAL DA DESPESA COM PESSOAL PARA FINS DE APURAÇÃO DO LIMITE - TDP sobre a RCL (V) = [(III / IV)*100]</t>
  </si>
  <si>
    <t xml:space="preserve"> LIMITE PRUDENCIAL (§ único, art. 22 da  LRF) - 95% DO LIMITE MÁXIMO  -  (1,149500%)</t>
  </si>
  <si>
    <t xml:space="preserve"> LIMITE MÁXIMO (incisos I, II e III, art. 20 da LRF)  -  (1,210000%)</t>
  </si>
  <si>
    <t>(-) Convocação Extraordinária (inciso II, § 6º, art. 57 da CF)</t>
  </si>
  <si>
    <t>Fonte: SIAFI, SIGESP e Portaria STN nº 256, de 17.05.2004.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</si>
</sst>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6" formatCode="0.000000%"/>
  </numFmts>
  <fonts count="6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justify" vertical="center"/>
    </xf>
    <xf numFmtId="49" fontId="2" fillId="0" borderId="4" xfId="0" applyNumberFormat="1" applyFont="1" applyBorder="1" applyAlignment="1">
      <alignment horizontal="left" indent="2"/>
    </xf>
    <xf numFmtId="49" fontId="2" fillId="0" borderId="4" xfId="0" applyNumberFormat="1" applyFont="1" applyBorder="1" applyAlignment="1">
      <alignment horizontal="left" indent="4"/>
    </xf>
    <xf numFmtId="49" fontId="3" fillId="0" borderId="4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/>
    </xf>
    <xf numFmtId="164" fontId="0" fillId="0" borderId="0" xfId="1" applyFont="1"/>
    <xf numFmtId="49" fontId="2" fillId="0" borderId="0" xfId="0" applyNumberFormat="1" applyFont="1" applyAlignment="1">
      <alignment horizont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justify" wrapText="1" indent="1"/>
    </xf>
    <xf numFmtId="49" fontId="4" fillId="0" borderId="0" xfId="0" applyNumberFormat="1" applyFont="1" applyBorder="1" applyAlignment="1">
      <alignment horizontal="left" vertical="justify" wrapText="1" indent="1"/>
    </xf>
    <xf numFmtId="49" fontId="5" fillId="0" borderId="0" xfId="0" applyNumberFormat="1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zoomScale="75" zoomScaleNormal="75" workbookViewId="0">
      <selection activeCell="A27" sqref="A27:B27"/>
    </sheetView>
  </sheetViews>
  <sheetFormatPr defaultRowHeight="12.75" x14ac:dyDescent="0.2"/>
  <cols>
    <col min="1" max="1" width="103.7109375" customWidth="1"/>
    <col min="2" max="2" width="24.42578125" customWidth="1"/>
    <col min="4" max="4" width="16.28515625" bestFit="1" customWidth="1"/>
  </cols>
  <sheetData>
    <row r="1" spans="1:4" ht="15.75" customHeight="1" x14ac:dyDescent="0.25">
      <c r="A1" s="23" t="s">
        <v>15</v>
      </c>
      <c r="B1" s="23"/>
    </row>
    <row r="2" spans="1:4" ht="15.75" x14ac:dyDescent="0.25">
      <c r="A2" s="23" t="s">
        <v>0</v>
      </c>
      <c r="B2" s="23"/>
    </row>
    <row r="3" spans="1:4" ht="15.75" x14ac:dyDescent="0.2">
      <c r="A3" s="25" t="s">
        <v>1</v>
      </c>
      <c r="B3" s="25"/>
    </row>
    <row r="4" spans="1:4" ht="15.75" x14ac:dyDescent="0.25">
      <c r="A4" s="28" t="s">
        <v>17</v>
      </c>
      <c r="B4" s="28"/>
    </row>
    <row r="5" spans="1:4" ht="15.75" x14ac:dyDescent="0.25">
      <c r="A5" s="20" t="s">
        <v>16</v>
      </c>
      <c r="B5" s="20"/>
    </row>
    <row r="6" spans="1:4" ht="15.75" customHeight="1" x14ac:dyDescent="0.25">
      <c r="A6" s="20" t="s">
        <v>22</v>
      </c>
      <c r="B6" s="20"/>
    </row>
    <row r="7" spans="1:4" ht="9" customHeight="1" x14ac:dyDescent="0.25">
      <c r="A7" s="1"/>
      <c r="B7" s="1"/>
    </row>
    <row r="8" spans="1:4" ht="16.5" thickBot="1" x14ac:dyDescent="0.3">
      <c r="A8" s="1" t="s">
        <v>19</v>
      </c>
      <c r="B8" s="3" t="s">
        <v>9</v>
      </c>
    </row>
    <row r="9" spans="1:4" ht="24.95" customHeight="1" thickBot="1" x14ac:dyDescent="0.25">
      <c r="A9" s="21" t="s">
        <v>18</v>
      </c>
      <c r="B9" s="5" t="s">
        <v>10</v>
      </c>
    </row>
    <row r="10" spans="1:4" ht="24.95" customHeight="1" thickBot="1" x14ac:dyDescent="0.25">
      <c r="A10" s="22"/>
      <c r="B10" s="4" t="s">
        <v>23</v>
      </c>
    </row>
    <row r="11" spans="1:4" ht="15.75" x14ac:dyDescent="0.25">
      <c r="A11" s="6" t="s">
        <v>12</v>
      </c>
      <c r="B11" s="16">
        <f>B12+B13-B14</f>
        <v>1503043</v>
      </c>
    </row>
    <row r="12" spans="1:4" ht="15.75" x14ac:dyDescent="0.25">
      <c r="A12" s="7" t="s">
        <v>2</v>
      </c>
      <c r="B12" s="10">
        <f>ROUND(1194017.27147,0)</f>
        <v>1194017</v>
      </c>
    </row>
    <row r="13" spans="1:4" ht="15.75" x14ac:dyDescent="0.25">
      <c r="A13" s="7" t="s">
        <v>3</v>
      </c>
      <c r="B13" s="10">
        <f>ROUND(379280.95179+99818.62734,0)</f>
        <v>479100</v>
      </c>
    </row>
    <row r="14" spans="1:4" ht="15.75" x14ac:dyDescent="0.25">
      <c r="A14" s="7" t="s">
        <v>13</v>
      </c>
      <c r="B14" s="15">
        <f>ROUND(B15+B16+B17+B18+B19,0)</f>
        <v>170074</v>
      </c>
    </row>
    <row r="15" spans="1:4" ht="15.75" x14ac:dyDescent="0.25">
      <c r="A15" s="8" t="s">
        <v>6</v>
      </c>
      <c r="B15" s="18">
        <f>ROUND(5301.35178,0)</f>
        <v>5301</v>
      </c>
    </row>
    <row r="16" spans="1:4" ht="15.75" x14ac:dyDescent="0.25">
      <c r="A16" s="8" t="s">
        <v>7</v>
      </c>
      <c r="B16" s="10">
        <v>0</v>
      </c>
      <c r="D16" s="19"/>
    </row>
    <row r="17" spans="1:2" ht="15.75" x14ac:dyDescent="0.25">
      <c r="A17" s="8" t="s">
        <v>8</v>
      </c>
      <c r="B17" s="10">
        <f>ROUND(39777.3751,0)</f>
        <v>39777</v>
      </c>
    </row>
    <row r="18" spans="1:2" ht="15.75" x14ac:dyDescent="0.25">
      <c r="A18" s="8" t="s">
        <v>24</v>
      </c>
      <c r="B18" s="10">
        <f>ROUND(28184.899,0)</f>
        <v>28185</v>
      </c>
    </row>
    <row r="19" spans="1:2" ht="15.75" x14ac:dyDescent="0.25">
      <c r="A19" s="8" t="s">
        <v>30</v>
      </c>
      <c r="B19" s="10">
        <f>ROUND(96811.19932,0)</f>
        <v>96811</v>
      </c>
    </row>
    <row r="20" spans="1:2" ht="15.75" x14ac:dyDescent="0.25">
      <c r="A20" s="7"/>
      <c r="B20" s="10"/>
    </row>
    <row r="21" spans="1:2" ht="16.5" thickBot="1" x14ac:dyDescent="0.3">
      <c r="A21" s="9" t="s">
        <v>14</v>
      </c>
      <c r="B21" s="15">
        <f>ROUND(4604.05299,0)</f>
        <v>4604</v>
      </c>
    </row>
    <row r="22" spans="1:2" ht="39.950000000000003" customHeight="1" thickBot="1" x14ac:dyDescent="0.25">
      <c r="A22" s="12" t="s">
        <v>25</v>
      </c>
      <c r="B22" s="17">
        <f>ROUNDDOWN(B11+B21,0)</f>
        <v>1507647</v>
      </c>
    </row>
    <row r="23" spans="1:2" ht="39.950000000000003" customHeight="1" thickBot="1" x14ac:dyDescent="0.25">
      <c r="A23" s="12" t="s">
        <v>26</v>
      </c>
      <c r="B23" s="17">
        <v>233549548</v>
      </c>
    </row>
    <row r="24" spans="1:2" ht="39.950000000000003" customHeight="1" thickBot="1" x14ac:dyDescent="0.25">
      <c r="A24" s="13" t="s">
        <v>27</v>
      </c>
      <c r="B24" s="14">
        <f>B22/B23</f>
        <v>6.4553625254714685E-3</v>
      </c>
    </row>
    <row r="25" spans="1:2" ht="39.950000000000003" customHeight="1" thickBot="1" x14ac:dyDescent="0.25">
      <c r="A25" s="12" t="s">
        <v>29</v>
      </c>
      <c r="B25" s="11">
        <f>B23*(1.21/100)</f>
        <v>2825949.5307999998</v>
      </c>
    </row>
    <row r="26" spans="1:2" ht="39.950000000000003" customHeight="1" thickBot="1" x14ac:dyDescent="0.25">
      <c r="A26" s="12" t="s">
        <v>28</v>
      </c>
      <c r="B26" s="11">
        <f>B23*(1.1495/100)</f>
        <v>2684652.0542600001</v>
      </c>
    </row>
    <row r="27" spans="1:2" ht="15.95" customHeight="1" x14ac:dyDescent="0.2">
      <c r="A27" s="26" t="s">
        <v>31</v>
      </c>
      <c r="B27" s="27"/>
    </row>
    <row r="28" spans="1:2" ht="50.1" customHeight="1" x14ac:dyDescent="0.25">
      <c r="A28" s="2"/>
      <c r="B28" s="2"/>
    </row>
    <row r="29" spans="1:2" ht="15.75" x14ac:dyDescent="0.25">
      <c r="A29" s="23" t="s">
        <v>5</v>
      </c>
      <c r="B29" s="23"/>
    </row>
    <row r="30" spans="1:2" ht="15" customHeight="1" x14ac:dyDescent="0.25">
      <c r="A30" s="23" t="s">
        <v>4</v>
      </c>
      <c r="B30" s="23"/>
    </row>
    <row r="31" spans="1:2" ht="30" customHeight="1" x14ac:dyDescent="0.25">
      <c r="A31" s="2"/>
      <c r="B31" s="2"/>
    </row>
    <row r="32" spans="1:2" ht="15.75" x14ac:dyDescent="0.2">
      <c r="A32" s="24" t="s">
        <v>11</v>
      </c>
      <c r="B32" s="24"/>
    </row>
    <row r="33" spans="1:2" ht="13.5" customHeight="1" x14ac:dyDescent="0.2">
      <c r="A33" s="24" t="s">
        <v>20</v>
      </c>
      <c r="B33" s="24"/>
    </row>
    <row r="34" spans="1:2" ht="15.75" x14ac:dyDescent="0.2">
      <c r="A34" s="24" t="s">
        <v>21</v>
      </c>
      <c r="B34" s="24"/>
    </row>
  </sheetData>
  <mergeCells count="13">
    <mergeCell ref="A33:B33"/>
    <mergeCell ref="A34:B34"/>
    <mergeCell ref="A30:B30"/>
    <mergeCell ref="A1:B1"/>
    <mergeCell ref="A2:B2"/>
    <mergeCell ref="A3:B3"/>
    <mergeCell ref="A27:B27"/>
    <mergeCell ref="A4:B4"/>
    <mergeCell ref="A6:B6"/>
    <mergeCell ref="A9:A10"/>
    <mergeCell ref="A5:B5"/>
    <mergeCell ref="A29:B29"/>
    <mergeCell ref="A32:B32"/>
  </mergeCells>
  <printOptions horizontalCentered="1"/>
  <pageMargins left="0.59055118110236227" right="0.19685039370078741" top="2.41" bottom="0.39370078740157483" header="2.44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Ceiça Maria Vasco Goulart</cp:lastModifiedBy>
  <cp:lastPrinted>2004-05-24T17:43:43Z</cp:lastPrinted>
  <dcterms:created xsi:type="dcterms:W3CDTF">2000-09-07T22:20:00Z</dcterms:created>
  <dcterms:modified xsi:type="dcterms:W3CDTF">2025-04-15T19:09:51Z</dcterms:modified>
</cp:coreProperties>
</file>