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uelo\2005 a 2010\2005\REL-GESTÃO\"/>
    </mc:Choice>
  </mc:AlternateContent>
  <bookViews>
    <workbookView xWindow="-15" yWindow="-15" windowWidth="6000" windowHeight="6165" tabRatio="653" activeTab="3"/>
  </bookViews>
  <sheets>
    <sheet name="ANEXO I" sheetId="21" r:id="rId1"/>
    <sheet name="ANEXO V" sheetId="22" r:id="rId2"/>
    <sheet name="ANEXO VI" sheetId="23" r:id="rId3"/>
    <sheet name="ANEXO VII" sheetId="20" r:id="rId4"/>
  </sheets>
  <definedNames>
    <definedName name="_xlnm.Print_Area" localSheetId="0">'ANEXO I'!$A$1:$B$47</definedName>
    <definedName name="_xlnm.Print_Area" localSheetId="1">'ANEXO V'!$A$1:$D$58</definedName>
    <definedName name="_xlnm.Print_Area" localSheetId="2">'ANEXO VI'!$A$8:$F$51</definedName>
    <definedName name="_xlnm.Print_Area" localSheetId="3">'ANEXO VII'!$A$1:$C$51</definedName>
  </definedNames>
  <calcPr calcId="152511"/>
</workbook>
</file>

<file path=xl/calcChain.xml><?xml version="1.0" encoding="utf-8"?>
<calcChain xmlns="http://schemas.openxmlformats.org/spreadsheetml/2006/main">
  <c r="E39" i="23" l="1"/>
  <c r="D39" i="23"/>
  <c r="C39" i="23"/>
  <c r="B39" i="23"/>
  <c r="D27" i="22"/>
  <c r="B27" i="22"/>
  <c r="B29" i="22" s="1"/>
  <c r="D21" i="22"/>
  <c r="D19" i="22"/>
  <c r="B19" i="22"/>
  <c r="B24" i="21"/>
  <c r="B21" i="21" s="1"/>
  <c r="B33" i="21" s="1"/>
  <c r="B35" i="21" s="1"/>
  <c r="B31" i="21"/>
  <c r="B36" i="21"/>
  <c r="B37" i="21"/>
  <c r="D28" i="22" l="1"/>
  <c r="D31" i="22" l="1"/>
  <c r="D48" i="22" s="1"/>
  <c r="B48" i="22"/>
  <c r="D29" i="22"/>
</calcChain>
</file>

<file path=xl/sharedStrings.xml><?xml version="1.0" encoding="utf-8"?>
<sst xmlns="http://schemas.openxmlformats.org/spreadsheetml/2006/main" count="227" uniqueCount="135">
  <si>
    <t>CÂMARA DOS DEPUTADOS</t>
  </si>
  <si>
    <t>RELATÓRIO DE GESTÃO FISCAL</t>
  </si>
  <si>
    <t>-</t>
  </si>
  <si>
    <t>Diretor-Geral</t>
  </si>
  <si>
    <t xml:space="preserve">Secretário de Controle Interno </t>
  </si>
  <si>
    <t>SÉRGIO SAMPAIO CONTREIRAS DE ALMEIDA</t>
  </si>
  <si>
    <t>DEMONSTRATIVO DA DISPONIBILIDADE DE CAIXA</t>
  </si>
  <si>
    <t xml:space="preserve"> ORÇAMENTOS FISCAL E DA SEGURIDADE SOCIAL</t>
  </si>
  <si>
    <t>VALOR</t>
  </si>
  <si>
    <t>DEMONSTRATIVO DOS RESTOS A PAGAR</t>
  </si>
  <si>
    <t>ÓRGÃO</t>
  </si>
  <si>
    <t>NÃO PROCESSADOS</t>
  </si>
  <si>
    <t>TOTAL</t>
  </si>
  <si>
    <t>R$ Milhares</t>
  </si>
  <si>
    <t>DESPESA LIQUIDADA</t>
  </si>
  <si>
    <t>ATIVO</t>
  </si>
  <si>
    <t>PASSIVO</t>
  </si>
  <si>
    <t>OBRIGAÇÕES FINANCEIRAS</t>
  </si>
  <si>
    <t>Do Exercício</t>
  </si>
  <si>
    <t>INSCRIÇÃO EM RESTOS A PAGAR NÃO PROCESSADOS (III)</t>
  </si>
  <si>
    <t>DÉFICIT</t>
  </si>
  <si>
    <t>SUPERÁVIT</t>
  </si>
  <si>
    <t>RESTOS A PAGAR</t>
  </si>
  <si>
    <t>DESTINAÇÃO DE RECURSOS</t>
  </si>
  <si>
    <t>SUFICIÊNCIA APÓS A INSCRIÇÃO EM RESTOS A PAGAR NÃO PROCESSADOS (IV) = (II - III)</t>
  </si>
  <si>
    <t xml:space="preserve"> DESPESA LÍQUIDA COM PESSOAL (I)</t>
  </si>
  <si>
    <t xml:space="preserve"> OUTRAS DESPESAS DE  PESSOAL DECORRENTES DE CONTRATOS DE TERCEIRIZAÇÃO (art. 18, § 1º da LRF) (II) </t>
  </si>
  <si>
    <t>UNIÃO - PODER LEGISLATIVO</t>
  </si>
  <si>
    <t>ORÇAMENTOS FISCAL E DA SEGURIDADE SOCIAL</t>
  </si>
  <si>
    <t>DESPESA COM PESSOAL</t>
  </si>
  <si>
    <t xml:space="preserve">DEMONSTRATIVO DA DESPESA COM  PESSOAL </t>
  </si>
  <si>
    <t>DEMONSTRATIVO DOS LIMITES</t>
  </si>
  <si>
    <t>% SOBRE A RCL</t>
  </si>
  <si>
    <t>DÍVIDA</t>
  </si>
  <si>
    <t>Dívida Consolidada Líquida</t>
  </si>
  <si>
    <t>Limite Definido por Resolução do Senado Federal</t>
  </si>
  <si>
    <t>GARANTIAS DE VALORES</t>
  </si>
  <si>
    <t>Total das Garantias</t>
  </si>
  <si>
    <t>OPERAÇÕES DE CRÉDITO</t>
  </si>
  <si>
    <t>Operações de  Crédito Internas e Externas</t>
  </si>
  <si>
    <t>INSCRIÇÃO EM RESTOS</t>
  </si>
  <si>
    <t>A PAGAR</t>
  </si>
  <si>
    <t>SUFICIÊNCIA ANTES DA</t>
  </si>
  <si>
    <t>A PAGAR NÃO PROCESSADOS</t>
  </si>
  <si>
    <t>SERVIÇOS DE TERCEIROS</t>
  </si>
  <si>
    <t>Total da Despesa com Serviços de Terceiros</t>
  </si>
  <si>
    <t>Limite, Calculado com Base no Exercício de 1999, do Total da Despesa com</t>
  </si>
  <si>
    <t>Serviços de Terceiros (art. 72 da LRF)</t>
  </si>
  <si>
    <t>Limite Definido p/ Senado Federal para Op. de Crédito Internas e Externas</t>
  </si>
  <si>
    <t>Limite Definido p/ Senado Federal para Op. de Crédito por Antec. da Receita</t>
  </si>
  <si>
    <t>0,08</t>
  </si>
  <si>
    <t>0,06</t>
  </si>
  <si>
    <t>DESPESA COM  PESSOAL</t>
  </si>
  <si>
    <t>LRF, art. 55, inciso I, alínea "a" - Anexo I</t>
  </si>
  <si>
    <t>Valor Apurado nos Demonstrativos Respectivos</t>
  </si>
  <si>
    <t>Total da Despesa com Pessoal para fins de apuração do Limite - TDP</t>
  </si>
  <si>
    <t>Operações de  Crédito por Antecipação da Receita</t>
  </si>
  <si>
    <t xml:space="preserve"> LIMITE PRUDENCIAL (§ único, art. 22 da  LRF) - 95% DO LIMITE MÁXIMO  -  (1,149500%)</t>
  </si>
  <si>
    <t>(-) Despesas não Computadas (art. 19, § 1º da LRF)</t>
  </si>
  <si>
    <t>Decorrentes de Decisão Judicial</t>
  </si>
  <si>
    <t>Despesas de Exercícios Anteriores</t>
  </si>
  <si>
    <t>Inativos e Pensionistas com Recursos Vinculados</t>
  </si>
  <si>
    <r>
      <t xml:space="preserve"> LIMITE MÁXIMO (incisos I, II e III, art. 20 da LRF)</t>
    </r>
    <r>
      <rPr>
        <b/>
        <sz val="12"/>
        <color indexed="10"/>
        <rFont val="Times New Roman"/>
        <family val="1"/>
      </rPr>
      <t xml:space="preserve">  </t>
    </r>
    <r>
      <rPr>
        <b/>
        <sz val="12"/>
        <rFont val="Times New Roman"/>
        <family val="1"/>
      </rPr>
      <t>-  (1,210000%)</t>
    </r>
  </si>
  <si>
    <t xml:space="preserve">Limite Máximo (incisos I, II e III, art. 20 da LRF) </t>
  </si>
  <si>
    <t xml:space="preserve">Limite Prudencial (§ único, art. 22 da LRF) </t>
  </si>
  <si>
    <t>90 - Recursos Diversos</t>
  </si>
  <si>
    <t>Diretor Substituto de Finanças, Orçamento e Contabilidade</t>
  </si>
  <si>
    <t>Fonte: Receita: STN; Despesas: DEFIN (SIGESP) e SIAFI.</t>
  </si>
  <si>
    <t xml:space="preserve">                          Secretário de Controle Interno                                     Diretor Substituto de Finanças, Orçamento e Contabilidade    </t>
  </si>
  <si>
    <t xml:space="preserve"> JANEIRO A DEZEMBRO/2005</t>
  </si>
  <si>
    <t>Jan/2005 a Dez/2005</t>
  </si>
  <si>
    <t>JANEIRO A DEZEMBRO DE 2005</t>
  </si>
  <si>
    <t>Contribuições Patronais</t>
  </si>
  <si>
    <t>TOTAL DA DESPESA COM PESSOAL PARA FINS DE APURAÇÃO DO LIMITE - TDP (IV) = (I + II + III)</t>
  </si>
  <si>
    <t xml:space="preserve"> RECEITA CORRENTE LÍQUIDA - RCL (V)</t>
  </si>
  <si>
    <t xml:space="preserve">  % do TOTAL DA DESPESA COM PESSOAL PARA FINS DE APURAÇÃO DO LIMITE - TDP sobre a    RCL (IV / V) x 100</t>
  </si>
  <si>
    <t>Indenizações por Demissão e Incentivos à Demissão Voluntária</t>
  </si>
  <si>
    <t>Convocação Extraordinária (inciso II, § 6º, art. 57 da CF)</t>
  </si>
  <si>
    <t>DISPONIBILIDADE FINANCEIRA</t>
  </si>
  <si>
    <t>REGIME PREVIDENCIÁRIO</t>
  </si>
  <si>
    <t>INSCRIÇÃO EM RESTOS A PAGAR NÃO PROCESSADOS DO REGIME PREVIDENCIÁRIO (VII)</t>
  </si>
  <si>
    <t>MARCOS FIGUEIRA DE ALMEIDA</t>
  </si>
  <si>
    <t>LRF, art. 48 - Anexo VII</t>
  </si>
  <si>
    <t>MARCOS FIGUEIRA DE ALMEIDA                                                ANTÔNIO FRANCISCO AMARAL</t>
  </si>
  <si>
    <t>Pessoal Ativo (¹)</t>
  </si>
  <si>
    <t>Pessoal Inativo e Pensionistas (²)</t>
  </si>
  <si>
    <t>ANTÔNIO FRANCISCO AMARAL</t>
  </si>
  <si>
    <t xml:space="preserve"> Contador CRC/DF - 8386</t>
  </si>
  <si>
    <t xml:space="preserve">   Advogado OAB/DF - 9423                                                                       Contador CRC/DF - 8386</t>
  </si>
  <si>
    <t>Advogado OAB/DF - 9423</t>
  </si>
  <si>
    <t xml:space="preserve"> REPASSES PREVIDENCIÁRIOS AO REGIME PRÓPRIO DE PREVIDÊNCIA SOCIAL (III)</t>
  </si>
  <si>
    <t>(1) Incluído o valor de R$ 28.773.243,94 referente à conta 3.3.1.90.92.98;</t>
  </si>
  <si>
    <t>(2) Incluído o valor de R$ 61.944.712,74 referente à conta 3.3.1.90.92.98.</t>
  </si>
  <si>
    <t>Fonte: SIAF (base 24.01.2006) e Coordenação de Contabilidade da Câmara dos Deputados.</t>
  </si>
  <si>
    <t>JANEIRO A DEZEMBRO/2005</t>
  </si>
  <si>
    <t xml:space="preserve"> LRF, art. 55, Inciso III, alínea "a" - Anexo V</t>
  </si>
  <si>
    <t xml:space="preserve">    Caixa</t>
  </si>
  <si>
    <t xml:space="preserve">    Depósitos</t>
  </si>
  <si>
    <t xml:space="preserve">    Bancos</t>
  </si>
  <si>
    <t xml:space="preserve">    Restos a Pagar Processados</t>
  </si>
  <si>
    <t xml:space="preserve">        Conta Movimento</t>
  </si>
  <si>
    <t xml:space="preserve">        Do Exercício</t>
  </si>
  <si>
    <t xml:space="preserve">        Contas Vinculadas</t>
  </si>
  <si>
    <t xml:space="preserve">        De Exercícios Anteriores</t>
  </si>
  <si>
    <t xml:space="preserve">    Aplicações Financeiras</t>
  </si>
  <si>
    <t xml:space="preserve">    Outras Obrigações Financeiras</t>
  </si>
  <si>
    <t xml:space="preserve">    Outras Disponibilidades Financeiras</t>
  </si>
  <si>
    <t xml:space="preserve">        Valores Diferidos</t>
  </si>
  <si>
    <t xml:space="preserve">        Limite de Saque com Vinculação de Pagamento</t>
  </si>
  <si>
    <t>SUBTOTAL</t>
  </si>
  <si>
    <t>INSUFICIÊNCIA ANTES DA INSCRIÇÃO EM RESTOS A PAGAR NÃO PROCESSADOS (I)</t>
  </si>
  <si>
    <t>SUFICIÊNCIA ANTES DA INSCRIÇÃO EM RESTOS A PAGAR NÃO PROCESSADOS (II)</t>
  </si>
  <si>
    <t>INSUFICIÊNCIA ANTES DA INSCRIÇÃO EM RESTOS A PAGAR NÃO PROCESSADOS (V)</t>
  </si>
  <si>
    <t>SUFICIÊNCIA ANTES DA INSCRIÇÃO EM RESTOS A PAGAR NÃO PROCESSADOS (VI)</t>
  </si>
  <si>
    <t>SUFICIÊNCIA APÓS A INSCRIÇÃO EM RESTOS A PAGAR NÃO PROCESSADOS (VIII) = (VI - VII)</t>
  </si>
  <si>
    <t>FONTE: SIAFI  (base 24.01.2006).</t>
  </si>
  <si>
    <t xml:space="preserve"> LRF, art. 55, inciso III, alínea "b" - Anexo VI</t>
  </si>
  <si>
    <t>Inscritos</t>
  </si>
  <si>
    <t>Suficiência antes da</t>
  </si>
  <si>
    <t>Não Inscritos por</t>
  </si>
  <si>
    <t>Processados</t>
  </si>
  <si>
    <t>Não Processados</t>
  </si>
  <si>
    <t>Inscrição em Restos a</t>
  </si>
  <si>
    <t>Insuficiência Financeira</t>
  </si>
  <si>
    <t xml:space="preserve">Exercícios Anteriores </t>
  </si>
  <si>
    <t>Pagar Não Processados</t>
  </si>
  <si>
    <t>ADMINISTRAÇÃO DIRETA</t>
  </si>
  <si>
    <t>Fonte não identificada</t>
  </si>
  <si>
    <t>00 - Recursos ordinários</t>
  </si>
  <si>
    <t>50 - Não Financeiros Diretamente Arrecadados</t>
  </si>
  <si>
    <t>53 - Contrib. Financ. Seguridade Social</t>
  </si>
  <si>
    <t>69 - Contribuição Patronal p/PSSS</t>
  </si>
  <si>
    <t>77 - Fonte a Classificar</t>
  </si>
  <si>
    <t>80 - Recursos Financeiros Diretamente Arrecadados</t>
  </si>
  <si>
    <t xml:space="preserve">FONTE: SIAFI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</si>
</sst>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5" formatCode="&quot;R$&quot;#,##0.00_);[Red]\(&quot;R$&quot;#,##0.00\)"/>
    <numFmt numFmtId="195" formatCode="0.000000%"/>
  </numFmts>
  <fonts count="17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3"/>
      <name val="Times New Roman"/>
      <family val="1"/>
    </font>
    <font>
      <b/>
      <sz val="16"/>
      <name val="Arial"/>
      <family val="2"/>
    </font>
    <font>
      <b/>
      <sz val="12"/>
      <color indexed="10"/>
      <name val="Times New Roman"/>
      <family val="1"/>
    </font>
    <font>
      <b/>
      <sz val="16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8"/>
      <name val="Times New Roman"/>
      <family val="1"/>
    </font>
    <font>
      <i/>
      <sz val="12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73">
    <xf numFmtId="0" fontId="0" fillId="0" borderId="0" xfId="0"/>
    <xf numFmtId="49" fontId="4" fillId="0" borderId="0" xfId="0" applyNumberFormat="1" applyFont="1"/>
    <xf numFmtId="0" fontId="4" fillId="0" borderId="0" xfId="0" applyFont="1"/>
    <xf numFmtId="49" fontId="4" fillId="0" borderId="0" xfId="0" applyNumberFormat="1" applyFont="1" applyAlignment="1">
      <alignment horizontal="left" vertical="justify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75" fontId="4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 inden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indent="3"/>
    </xf>
    <xf numFmtId="3" fontId="4" fillId="0" borderId="11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 vertical="center"/>
    </xf>
    <xf numFmtId="3" fontId="0" fillId="0" borderId="0" xfId="0" applyNumberFormat="1"/>
    <xf numFmtId="3" fontId="4" fillId="0" borderId="7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13" xfId="0" applyNumberFormat="1" applyFont="1" applyBorder="1" applyAlignment="1">
      <alignment horizontal="left" indent="3"/>
    </xf>
    <xf numFmtId="3" fontId="4" fillId="0" borderId="13" xfId="0" applyNumberFormat="1" applyFont="1" applyBorder="1" applyAlignment="1">
      <alignment horizontal="right"/>
    </xf>
    <xf numFmtId="3" fontId="4" fillId="0" borderId="13" xfId="0" quotePrefix="1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 indent="1"/>
    </xf>
    <xf numFmtId="49" fontId="4" fillId="0" borderId="1" xfId="0" applyNumberFormat="1" applyFont="1" applyBorder="1" applyAlignment="1">
      <alignment horizontal="left" vertical="center" indent="1"/>
    </xf>
    <xf numFmtId="49" fontId="4" fillId="0" borderId="0" xfId="0" applyNumberFormat="1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left" vertical="center" indent="1"/>
    </xf>
    <xf numFmtId="49" fontId="4" fillId="0" borderId="3" xfId="0" applyNumberFormat="1" applyFont="1" applyBorder="1" applyAlignment="1">
      <alignment horizontal="left" indent="1"/>
    </xf>
    <xf numFmtId="3" fontId="4" fillId="0" borderId="10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/>
    </xf>
    <xf numFmtId="49" fontId="8" fillId="2" borderId="9" xfId="0" applyNumberFormat="1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left" indent="1"/>
    </xf>
    <xf numFmtId="3" fontId="4" fillId="2" borderId="10" xfId="0" applyNumberFormat="1" applyFont="1" applyFill="1" applyBorder="1" applyAlignment="1">
      <alignment horizontal="right"/>
    </xf>
    <xf numFmtId="49" fontId="4" fillId="2" borderId="11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left" vertical="center" indent="1"/>
    </xf>
    <xf numFmtId="3" fontId="4" fillId="2" borderId="2" xfId="0" applyNumberFormat="1" applyFont="1" applyFill="1" applyBorder="1" applyAlignment="1">
      <alignment horizontal="right"/>
    </xf>
    <xf numFmtId="49" fontId="4" fillId="2" borderId="15" xfId="0" applyNumberFormat="1" applyFont="1" applyFill="1" applyBorder="1" applyAlignment="1">
      <alignment horizontal="left" vertical="center" indent="1"/>
    </xf>
    <xf numFmtId="3" fontId="4" fillId="2" borderId="7" xfId="0" applyNumberFormat="1" applyFont="1" applyFill="1" applyBorder="1" applyAlignment="1">
      <alignment horizontal="right"/>
    </xf>
    <xf numFmtId="49" fontId="4" fillId="2" borderId="12" xfId="0" applyNumberFormat="1" applyFont="1" applyFill="1" applyBorder="1" applyAlignment="1">
      <alignment horizontal="center"/>
    </xf>
    <xf numFmtId="0" fontId="9" fillId="0" borderId="0" xfId="0" applyFont="1" applyFill="1"/>
    <xf numFmtId="0" fontId="0" fillId="0" borderId="0" xfId="0" applyFill="1"/>
    <xf numFmtId="49" fontId="4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 wrapText="1"/>
    </xf>
    <xf numFmtId="195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3" fontId="4" fillId="0" borderId="15" xfId="0" quotePrefix="1" applyNumberFormat="1" applyFont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wrapText="1"/>
    </xf>
    <xf numFmtId="49" fontId="4" fillId="0" borderId="0" xfId="0" applyNumberFormat="1" applyFont="1" applyFill="1" applyAlignment="1">
      <alignment horizontal="left" vertical="center" indent="1"/>
    </xf>
    <xf numFmtId="49" fontId="4" fillId="0" borderId="0" xfId="0" applyNumberFormat="1" applyFont="1" applyFill="1"/>
    <xf numFmtId="49" fontId="4" fillId="0" borderId="9" xfId="0" applyNumberFormat="1" applyFont="1" applyFill="1" applyBorder="1" applyAlignment="1">
      <alignment horizontal="justify" vertical="center"/>
    </xf>
    <xf numFmtId="49" fontId="4" fillId="0" borderId="1" xfId="0" applyNumberFormat="1" applyFont="1" applyFill="1" applyBorder="1" applyAlignment="1">
      <alignment horizontal="left" indent="2"/>
    </xf>
    <xf numFmtId="49" fontId="4" fillId="0" borderId="1" xfId="0" applyNumberFormat="1" applyFont="1" applyFill="1" applyBorder="1" applyAlignment="1">
      <alignment horizontal="left" indent="4"/>
    </xf>
    <xf numFmtId="3" fontId="5" fillId="0" borderId="11" xfId="0" applyNumberFormat="1" applyFont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49" fontId="4" fillId="0" borderId="0" xfId="0" applyNumberFormat="1" applyFont="1" applyFill="1" applyAlignment="1">
      <alignment horizontal="center" vertical="center"/>
    </xf>
    <xf numFmtId="0" fontId="11" fillId="0" borderId="0" xfId="0" applyFont="1" applyFill="1"/>
    <xf numFmtId="195" fontId="4" fillId="0" borderId="14" xfId="1" applyNumberFormat="1" applyFont="1" applyFill="1" applyBorder="1" applyAlignment="1">
      <alignment horizontal="center" vertical="center"/>
    </xf>
    <xf numFmtId="195" fontId="4" fillId="0" borderId="0" xfId="1" applyNumberFormat="1" applyFont="1" applyFill="1" applyBorder="1" applyAlignment="1">
      <alignment horizontal="center" vertical="center"/>
    </xf>
    <xf numFmtId="0" fontId="12" fillId="0" borderId="0" xfId="0" applyFont="1"/>
    <xf numFmtId="0" fontId="3" fillId="0" borderId="0" xfId="0" applyFont="1" applyFill="1"/>
    <xf numFmtId="10" fontId="12" fillId="0" borderId="0" xfId="0" applyNumberFormat="1" applyFont="1"/>
    <xf numFmtId="49" fontId="4" fillId="0" borderId="14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12" fillId="0" borderId="13" xfId="0" applyFont="1" applyBorder="1"/>
    <xf numFmtId="3" fontId="4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13" fillId="0" borderId="0" xfId="0" applyFont="1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49" fontId="7" fillId="0" borderId="16" xfId="0" applyNumberFormat="1" applyFont="1" applyBorder="1" applyAlignment="1">
      <alignment horizontal="left" vertical="justify" wrapText="1" indent="1"/>
    </xf>
    <xf numFmtId="49" fontId="7" fillId="0" borderId="0" xfId="0" applyNumberFormat="1" applyFont="1" applyBorder="1" applyAlignment="1">
      <alignment horizontal="left" vertical="justify" wrapText="1" indent="1"/>
    </xf>
    <xf numFmtId="49" fontId="5" fillId="0" borderId="0" xfId="0" applyNumberFormat="1" applyFont="1" applyAlignment="1">
      <alignment horizont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Fill="1" applyAlignment="1">
      <alignment horizontal="center" wrapText="1"/>
    </xf>
    <xf numFmtId="49" fontId="7" fillId="0" borderId="0" xfId="0" applyNumberFormat="1" applyFont="1" applyBorder="1" applyAlignment="1">
      <alignment horizontal="left" vertical="justify" indent="1"/>
    </xf>
    <xf numFmtId="49" fontId="5" fillId="0" borderId="0" xfId="0" applyNumberFormat="1" applyFont="1" applyFill="1" applyAlignment="1">
      <alignment horizontal="center" wrapText="1"/>
    </xf>
    <xf numFmtId="49" fontId="4" fillId="0" borderId="0" xfId="0" applyNumberFormat="1" applyFont="1" applyFill="1" applyAlignment="1">
      <alignment horizontal="center"/>
    </xf>
    <xf numFmtId="0" fontId="14" fillId="0" borderId="0" xfId="2" applyFont="1" applyAlignment="1"/>
    <xf numFmtId="0" fontId="11" fillId="0" borderId="0" xfId="2" applyFont="1" applyAlignment="1"/>
    <xf numFmtId="0" fontId="4" fillId="0" borderId="0" xfId="2" applyFont="1" applyAlignment="1"/>
    <xf numFmtId="49" fontId="4" fillId="0" borderId="0" xfId="2" applyNumberFormat="1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4" fillId="0" borderId="17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49" fontId="4" fillId="0" borderId="19" xfId="2" applyNumberFormat="1" applyFont="1" applyBorder="1" applyAlignment="1">
      <alignment horizontal="center"/>
    </xf>
    <xf numFmtId="0" fontId="4" fillId="0" borderId="16" xfId="2" applyFont="1" applyBorder="1" applyAlignment="1">
      <alignment horizontal="left"/>
    </xf>
    <xf numFmtId="3" fontId="4" fillId="0" borderId="20" xfId="2" applyNumberFormat="1" applyFont="1" applyBorder="1" applyAlignment="1"/>
    <xf numFmtId="0" fontId="4" fillId="0" borderId="21" xfId="2" applyFont="1" applyBorder="1" applyAlignment="1">
      <alignment horizontal="left"/>
    </xf>
    <xf numFmtId="3" fontId="4" fillId="0" borderId="22" xfId="2" applyNumberFormat="1" applyFont="1" applyBorder="1" applyAlignment="1"/>
    <xf numFmtId="0" fontId="4" fillId="0" borderId="0" xfId="2" applyNumberFormat="1" applyFont="1" applyBorder="1" applyAlignment="1"/>
    <xf numFmtId="0" fontId="4" fillId="0" borderId="20" xfId="2" applyNumberFormat="1" applyFont="1" applyBorder="1" applyAlignment="1"/>
    <xf numFmtId="0" fontId="4" fillId="0" borderId="23" xfId="2" applyNumberFormat="1" applyFont="1" applyBorder="1" applyAlignment="1"/>
    <xf numFmtId="0" fontId="4" fillId="0" borderId="0" xfId="2" applyNumberFormat="1" applyFont="1" applyAlignment="1"/>
    <xf numFmtId="3" fontId="4" fillId="0" borderId="23" xfId="2" applyNumberFormat="1" applyFont="1" applyBorder="1" applyAlignment="1"/>
    <xf numFmtId="0" fontId="15" fillId="0" borderId="0" xfId="2" applyNumberFormat="1" applyFont="1" applyAlignment="1"/>
    <xf numFmtId="0" fontId="4" fillId="0" borderId="17" xfId="2" applyNumberFormat="1" applyFont="1" applyBorder="1" applyAlignment="1"/>
    <xf numFmtId="3" fontId="4" fillId="0" borderId="18" xfId="2" applyNumberFormat="1" applyFont="1" applyBorder="1" applyAlignment="1"/>
    <xf numFmtId="3" fontId="4" fillId="0" borderId="19" xfId="2" applyNumberFormat="1" applyFont="1" applyBorder="1" applyAlignment="1"/>
    <xf numFmtId="0" fontId="4" fillId="0" borderId="24" xfId="2" applyNumberFormat="1" applyFont="1" applyBorder="1" applyAlignment="1">
      <alignment horizontal="justify" wrapText="1"/>
    </xf>
    <xf numFmtId="0" fontId="4" fillId="0" borderId="21" xfId="2" applyNumberFormat="1" applyFont="1" applyBorder="1" applyAlignment="1"/>
    <xf numFmtId="0" fontId="4" fillId="0" borderId="19" xfId="2" applyNumberFormat="1" applyFont="1" applyBorder="1" applyAlignment="1"/>
    <xf numFmtId="49" fontId="4" fillId="0" borderId="17" xfId="2" applyNumberFormat="1" applyFont="1" applyBorder="1" applyAlignment="1">
      <alignment horizontal="center"/>
    </xf>
    <xf numFmtId="37" fontId="4" fillId="0" borderId="20" xfId="2" applyNumberFormat="1" applyFont="1" applyBorder="1" applyAlignment="1">
      <alignment horizontal="right"/>
    </xf>
    <xf numFmtId="0" fontId="4" fillId="0" borderId="22" xfId="2" applyNumberFormat="1" applyFont="1" applyBorder="1" applyAlignment="1"/>
    <xf numFmtId="37" fontId="4" fillId="0" borderId="23" xfId="2" applyNumberFormat="1" applyFont="1" applyBorder="1" applyAlignment="1">
      <alignment horizontal="right"/>
    </xf>
    <xf numFmtId="37" fontId="4" fillId="0" borderId="21" xfId="2" applyNumberFormat="1" applyFont="1" applyBorder="1" applyAlignment="1"/>
    <xf numFmtId="49" fontId="4" fillId="0" borderId="17" xfId="2" applyNumberFormat="1" applyFont="1" applyBorder="1" applyAlignment="1"/>
    <xf numFmtId="37" fontId="4" fillId="0" borderId="18" xfId="2" applyNumberFormat="1" applyFont="1" applyBorder="1" applyAlignment="1">
      <alignment horizontal="right"/>
    </xf>
    <xf numFmtId="0" fontId="4" fillId="0" borderId="18" xfId="2" applyNumberFormat="1" applyFont="1" applyBorder="1" applyAlignment="1"/>
    <xf numFmtId="0" fontId="14" fillId="0" borderId="0" xfId="2" applyFont="1" applyBorder="1" applyAlignment="1"/>
    <xf numFmtId="49" fontId="4" fillId="0" borderId="0" xfId="2" applyNumberFormat="1" applyFont="1" applyAlignment="1"/>
    <xf numFmtId="0" fontId="4" fillId="0" borderId="0" xfId="2" applyFont="1" applyAlignment="1">
      <alignment horizontal="center"/>
    </xf>
    <xf numFmtId="0" fontId="4" fillId="0" borderId="0" xfId="2" applyFont="1"/>
    <xf numFmtId="49" fontId="4" fillId="0" borderId="0" xfId="2" applyNumberFormat="1" applyFont="1" applyFill="1" applyAlignment="1">
      <alignment horizontal="center" vertical="center"/>
    </xf>
    <xf numFmtId="0" fontId="14" fillId="0" borderId="0" xfId="2" applyNumberFormat="1" applyFont="1" applyAlignment="1"/>
    <xf numFmtId="0" fontId="4" fillId="0" borderId="0" xfId="2" applyNumberFormat="1" applyFont="1" applyAlignment="1">
      <alignment horizontal="center"/>
    </xf>
    <xf numFmtId="0" fontId="5" fillId="0" borderId="0" xfId="2" applyNumberFormat="1" applyFont="1" applyAlignment="1">
      <alignment horizontal="center"/>
    </xf>
    <xf numFmtId="0" fontId="16" fillId="0" borderId="0" xfId="2" applyNumberFormat="1" applyFont="1" applyAlignment="1"/>
    <xf numFmtId="0" fontId="4" fillId="0" borderId="0" xfId="2" applyNumberFormat="1" applyFont="1" applyAlignment="1">
      <alignment horizontal="center"/>
    </xf>
    <xf numFmtId="0" fontId="4" fillId="0" borderId="25" xfId="2" applyNumberFormat="1" applyFont="1" applyBorder="1" applyAlignment="1"/>
    <xf numFmtId="0" fontId="4" fillId="0" borderId="0" xfId="2" applyNumberFormat="1" applyFont="1" applyAlignment="1">
      <alignment horizontal="right"/>
    </xf>
    <xf numFmtId="0" fontId="4" fillId="0" borderId="26" xfId="2" applyNumberFormat="1" applyFont="1" applyBorder="1" applyAlignment="1"/>
    <xf numFmtId="0" fontId="4" fillId="0" borderId="19" xfId="2" applyNumberFormat="1" applyFont="1" applyBorder="1" applyAlignment="1">
      <alignment horizontal="center"/>
    </xf>
    <xf numFmtId="0" fontId="4" fillId="0" borderId="17" xfId="2" applyNumberFormat="1" applyFont="1" applyBorder="1" applyAlignment="1"/>
    <xf numFmtId="0" fontId="4" fillId="0" borderId="27" xfId="2" applyNumberFormat="1" applyFont="1" applyBorder="1" applyAlignment="1">
      <alignment horizontal="center"/>
    </xf>
    <xf numFmtId="0" fontId="4" fillId="0" borderId="17" xfId="2" applyNumberFormat="1" applyFont="1" applyBorder="1" applyAlignment="1">
      <alignment horizontal="center"/>
    </xf>
    <xf numFmtId="0" fontId="4" fillId="0" borderId="24" xfId="2" applyNumberFormat="1" applyFont="1" applyBorder="1" applyAlignment="1">
      <alignment horizontal="center"/>
    </xf>
    <xf numFmtId="0" fontId="4" fillId="0" borderId="21" xfId="2" applyNumberFormat="1" applyFont="1" applyBorder="1" applyAlignment="1">
      <alignment horizontal="center"/>
    </xf>
    <xf numFmtId="0" fontId="4" fillId="0" borderId="22" xfId="2" applyNumberFormat="1" applyFont="1" applyBorder="1" applyAlignment="1">
      <alignment horizontal="center"/>
    </xf>
    <xf numFmtId="0" fontId="4" fillId="0" borderId="27" xfId="2" applyNumberFormat="1" applyFont="1" applyBorder="1" applyAlignment="1"/>
    <xf numFmtId="0" fontId="4" fillId="0" borderId="24" xfId="2" applyNumberFormat="1" applyFont="1" applyBorder="1" applyAlignment="1">
      <alignment horizontal="center"/>
    </xf>
    <xf numFmtId="0" fontId="4" fillId="0" borderId="23" xfId="2" applyNumberFormat="1" applyFont="1" applyBorder="1" applyAlignment="1">
      <alignment horizontal="center"/>
    </xf>
    <xf numFmtId="0" fontId="4" fillId="0" borderId="20" xfId="2" applyNumberFormat="1" applyFont="1" applyBorder="1" applyAlignment="1">
      <alignment horizontal="center"/>
    </xf>
    <xf numFmtId="0" fontId="4" fillId="0" borderId="28" xfId="2" applyNumberFormat="1" applyFont="1" applyBorder="1" applyAlignment="1"/>
    <xf numFmtId="0" fontId="4" fillId="0" borderId="29" xfId="2" applyNumberFormat="1" applyFont="1" applyBorder="1" applyAlignment="1">
      <alignment horizontal="center"/>
    </xf>
    <xf numFmtId="0" fontId="4" fillId="0" borderId="30" xfId="2" applyNumberFormat="1" applyFont="1" applyBorder="1" applyAlignment="1">
      <alignment horizontal="center"/>
    </xf>
    <xf numFmtId="0" fontId="4" fillId="0" borderId="18" xfId="2" applyNumberFormat="1" applyFont="1" applyBorder="1" applyAlignment="1">
      <alignment horizontal="center"/>
    </xf>
    <xf numFmtId="0" fontId="4" fillId="0" borderId="30" xfId="2" applyNumberFormat="1" applyFont="1" applyBorder="1" applyAlignment="1"/>
    <xf numFmtId="0" fontId="4" fillId="0" borderId="0" xfId="2" applyNumberFormat="1" applyFont="1" applyAlignment="1">
      <alignment horizontal="justify" vertical="center" wrapText="1"/>
    </xf>
    <xf numFmtId="0" fontId="4" fillId="0" borderId="23" xfId="2" applyNumberFormat="1" applyFont="1" applyBorder="1" applyAlignment="1">
      <alignment vertical="center"/>
    </xf>
    <xf numFmtId="3" fontId="4" fillId="0" borderId="23" xfId="2" applyNumberFormat="1" applyFont="1" applyBorder="1" applyAlignment="1">
      <alignment vertical="center"/>
    </xf>
    <xf numFmtId="0" fontId="4" fillId="0" borderId="20" xfId="2" applyNumberFormat="1" applyFont="1" applyBorder="1" applyAlignment="1">
      <alignment vertical="center"/>
    </xf>
    <xf numFmtId="0" fontId="4" fillId="0" borderId="24" xfId="2" applyNumberFormat="1" applyFont="1" applyBorder="1" applyAlignment="1"/>
    <xf numFmtId="3" fontId="4" fillId="0" borderId="23" xfId="2" applyNumberFormat="1" applyFont="1" applyBorder="1" applyAlignment="1">
      <alignment horizontal="right"/>
    </xf>
    <xf numFmtId="3" fontId="4" fillId="0" borderId="20" xfId="2" applyNumberFormat="1" applyFont="1" applyBorder="1" applyAlignment="1">
      <alignment horizontal="right"/>
    </xf>
    <xf numFmtId="3" fontId="4" fillId="0" borderId="19" xfId="2" applyNumberFormat="1" applyFont="1" applyBorder="1" applyAlignment="1">
      <alignment horizontal="right"/>
    </xf>
    <xf numFmtId="3" fontId="4" fillId="0" borderId="18" xfId="2" applyNumberFormat="1" applyFont="1" applyBorder="1" applyAlignment="1">
      <alignment horizontal="right"/>
    </xf>
  </cellXfs>
  <cellStyles count="3">
    <cellStyle name="Normal" xfId="0" builtinId="0"/>
    <cellStyle name="Normal 2" xfId="2"/>
    <cellStyle name="Porcentagem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50"/>
  <sheetViews>
    <sheetView showGridLines="0" topLeftCell="A22" zoomScale="75" zoomScaleNormal="75" workbookViewId="0">
      <selection activeCell="C15" sqref="C15"/>
    </sheetView>
  </sheetViews>
  <sheetFormatPr defaultRowHeight="18" customHeight="1" x14ac:dyDescent="0.2"/>
  <cols>
    <col min="1" max="1" width="106.7109375" customWidth="1"/>
    <col min="2" max="2" width="24.42578125" customWidth="1"/>
    <col min="3" max="3" width="25.7109375" customWidth="1"/>
    <col min="5" max="5" width="17.140625" customWidth="1"/>
  </cols>
  <sheetData>
    <row r="8" spans="1:2" ht="18" customHeight="1" x14ac:dyDescent="0.3">
      <c r="A8" s="72"/>
      <c r="B8" s="51"/>
    </row>
    <row r="9" spans="1:2" ht="18" customHeight="1" x14ac:dyDescent="0.25">
      <c r="A9" s="89"/>
      <c r="B9" s="89"/>
    </row>
    <row r="10" spans="1:2" ht="18" customHeight="1" x14ac:dyDescent="0.25">
      <c r="A10" s="89" t="s">
        <v>27</v>
      </c>
      <c r="B10" s="89"/>
    </row>
    <row r="11" spans="1:2" ht="18" customHeight="1" x14ac:dyDescent="0.25">
      <c r="A11" s="89" t="s">
        <v>0</v>
      </c>
      <c r="B11" s="89"/>
    </row>
    <row r="12" spans="1:2" ht="18" customHeight="1" x14ac:dyDescent="0.2">
      <c r="A12" s="95" t="s">
        <v>1</v>
      </c>
      <c r="B12" s="95"/>
    </row>
    <row r="13" spans="1:2" ht="18" customHeight="1" x14ac:dyDescent="0.25">
      <c r="A13" s="92" t="s">
        <v>30</v>
      </c>
      <c r="B13" s="92"/>
    </row>
    <row r="14" spans="1:2" ht="18" customHeight="1" x14ac:dyDescent="0.25">
      <c r="A14" s="96" t="s">
        <v>28</v>
      </c>
      <c r="B14" s="96"/>
    </row>
    <row r="15" spans="1:2" ht="18" customHeight="1" x14ac:dyDescent="0.25">
      <c r="A15" s="97" t="s">
        <v>69</v>
      </c>
      <c r="B15" s="97"/>
    </row>
    <row r="16" spans="1:2" ht="18" customHeight="1" x14ac:dyDescent="0.25">
      <c r="A16" s="63"/>
      <c r="B16" s="63"/>
    </row>
    <row r="17" spans="1:5" ht="18" customHeight="1" x14ac:dyDescent="0.25">
      <c r="A17" s="1"/>
      <c r="B17" s="1"/>
    </row>
    <row r="18" spans="1:5" ht="18" customHeight="1" thickBot="1" x14ac:dyDescent="0.3">
      <c r="A18" s="65" t="s">
        <v>53</v>
      </c>
      <c r="B18" s="53" t="s">
        <v>13</v>
      </c>
      <c r="E18" s="54"/>
    </row>
    <row r="19" spans="1:5" ht="18" customHeight="1" thickBot="1" x14ac:dyDescent="0.25">
      <c r="A19" s="93" t="s">
        <v>52</v>
      </c>
      <c r="B19" s="55" t="s">
        <v>14</v>
      </c>
    </row>
    <row r="20" spans="1:5" ht="18" customHeight="1" thickBot="1" x14ac:dyDescent="0.25">
      <c r="A20" s="94"/>
      <c r="B20" s="52" t="s">
        <v>70</v>
      </c>
    </row>
    <row r="21" spans="1:5" ht="18" customHeight="1" x14ac:dyDescent="0.25">
      <c r="A21" s="66" t="s">
        <v>25</v>
      </c>
      <c r="B21" s="56">
        <f>B22+B23-B24</f>
        <v>1612279</v>
      </c>
    </row>
    <row r="22" spans="1:5" ht="18" customHeight="1" x14ac:dyDescent="0.25">
      <c r="A22" s="67" t="s">
        <v>84</v>
      </c>
      <c r="B22" s="13">
        <v>1326146</v>
      </c>
    </row>
    <row r="23" spans="1:5" ht="18" customHeight="1" x14ac:dyDescent="0.25">
      <c r="A23" s="67" t="s">
        <v>85</v>
      </c>
      <c r="B23" s="70">
        <v>618632</v>
      </c>
      <c r="C23" s="15"/>
    </row>
    <row r="24" spans="1:5" ht="18" customHeight="1" x14ac:dyDescent="0.25">
      <c r="A24" s="67" t="s">
        <v>58</v>
      </c>
      <c r="B24" s="70">
        <f>B25+B26+B27+B28+B29</f>
        <v>332499</v>
      </c>
      <c r="C24" s="15"/>
    </row>
    <row r="25" spans="1:5" ht="18" customHeight="1" x14ac:dyDescent="0.25">
      <c r="A25" s="68" t="s">
        <v>76</v>
      </c>
      <c r="B25" s="70">
        <v>14286</v>
      </c>
    </row>
    <row r="26" spans="1:5" ht="18" customHeight="1" x14ac:dyDescent="0.25">
      <c r="A26" s="68" t="s">
        <v>59</v>
      </c>
      <c r="B26" s="70">
        <v>0</v>
      </c>
    </row>
    <row r="27" spans="1:5" ht="18" customHeight="1" x14ac:dyDescent="0.25">
      <c r="A27" s="68" t="s">
        <v>60</v>
      </c>
      <c r="B27" s="70">
        <v>94362</v>
      </c>
    </row>
    <row r="28" spans="1:5" ht="18" customHeight="1" x14ac:dyDescent="0.25">
      <c r="A28" s="68" t="s">
        <v>61</v>
      </c>
      <c r="B28" s="70">
        <v>217504</v>
      </c>
    </row>
    <row r="29" spans="1:5" ht="18" customHeight="1" x14ac:dyDescent="0.25">
      <c r="A29" s="68" t="s">
        <v>77</v>
      </c>
      <c r="B29" s="70">
        <v>6347</v>
      </c>
    </row>
    <row r="30" spans="1:5" ht="18" customHeight="1" x14ac:dyDescent="0.25">
      <c r="A30" s="9" t="s">
        <v>26</v>
      </c>
      <c r="B30" s="70">
        <v>1111</v>
      </c>
    </row>
    <row r="31" spans="1:5" ht="18" customHeight="1" x14ac:dyDescent="0.25">
      <c r="A31" s="9" t="s">
        <v>90</v>
      </c>
      <c r="B31" s="69">
        <f>B32</f>
        <v>108616</v>
      </c>
    </row>
    <row r="32" spans="1:5" ht="18" customHeight="1" thickBot="1" x14ac:dyDescent="0.3">
      <c r="A32" s="68" t="s">
        <v>72</v>
      </c>
      <c r="B32" s="70">
        <v>108616</v>
      </c>
    </row>
    <row r="33" spans="1:4" ht="18" customHeight="1" thickBot="1" x14ac:dyDescent="0.25">
      <c r="A33" s="57" t="s">
        <v>73</v>
      </c>
      <c r="B33" s="14">
        <f>B21+B30+B32</f>
        <v>1722006</v>
      </c>
      <c r="C33" s="15"/>
    </row>
    <row r="34" spans="1:4" ht="18" customHeight="1" thickBot="1" x14ac:dyDescent="0.25">
      <c r="A34" s="57" t="s">
        <v>74</v>
      </c>
      <c r="B34" s="14">
        <v>303015775</v>
      </c>
    </row>
    <row r="35" spans="1:4" ht="36" customHeight="1" thickBot="1" x14ac:dyDescent="0.25">
      <c r="A35" s="58" t="s">
        <v>75</v>
      </c>
      <c r="B35" s="59">
        <f>B33/B34</f>
        <v>5.6828922520617943E-3</v>
      </c>
    </row>
    <row r="36" spans="1:4" ht="18" customHeight="1" thickBot="1" x14ac:dyDescent="0.25">
      <c r="A36" s="57" t="s">
        <v>62</v>
      </c>
      <c r="B36" s="14">
        <f>B34*(1.21/100)</f>
        <v>3666490.8774999999</v>
      </c>
      <c r="C36" s="15"/>
    </row>
    <row r="37" spans="1:4" ht="18" customHeight="1" thickBot="1" x14ac:dyDescent="0.25">
      <c r="A37" s="57" t="s">
        <v>57</v>
      </c>
      <c r="B37" s="14">
        <f>B34*(1.1495/100)</f>
        <v>3483166.333625</v>
      </c>
      <c r="C37" s="15"/>
    </row>
    <row r="38" spans="1:4" ht="18" customHeight="1" x14ac:dyDescent="0.2">
      <c r="A38" s="90" t="s">
        <v>67</v>
      </c>
      <c r="B38" s="91"/>
    </row>
    <row r="39" spans="1:4" ht="18" customHeight="1" x14ac:dyDescent="0.2">
      <c r="A39" s="98" t="s">
        <v>91</v>
      </c>
      <c r="B39" s="98"/>
    </row>
    <row r="40" spans="1:4" ht="18" customHeight="1" x14ac:dyDescent="0.2">
      <c r="A40" s="98" t="s">
        <v>92</v>
      </c>
      <c r="B40" s="98"/>
    </row>
    <row r="41" spans="1:4" ht="57.75" customHeight="1" x14ac:dyDescent="0.25">
      <c r="A41" s="61"/>
      <c r="B41" s="2"/>
    </row>
    <row r="42" spans="1:4" ht="18" customHeight="1" x14ac:dyDescent="0.25">
      <c r="A42" s="89" t="s">
        <v>5</v>
      </c>
      <c r="B42" s="89"/>
    </row>
    <row r="43" spans="1:4" ht="18" customHeight="1" x14ac:dyDescent="0.25">
      <c r="A43" s="89" t="s">
        <v>3</v>
      </c>
      <c r="B43" s="89"/>
    </row>
    <row r="44" spans="1:4" ht="39" customHeight="1" x14ac:dyDescent="0.25">
      <c r="A44" s="2"/>
      <c r="B44" s="2"/>
    </row>
    <row r="45" spans="1:4" ht="18" customHeight="1" x14ac:dyDescent="0.2">
      <c r="A45" s="88" t="s">
        <v>83</v>
      </c>
      <c r="B45" s="88"/>
      <c r="C45" s="8"/>
      <c r="D45" s="8"/>
    </row>
    <row r="46" spans="1:4" ht="18" customHeight="1" x14ac:dyDescent="0.2">
      <c r="A46" s="88" t="s">
        <v>68</v>
      </c>
      <c r="B46" s="88"/>
    </row>
    <row r="47" spans="1:4" ht="18" customHeight="1" x14ac:dyDescent="0.2">
      <c r="A47" s="88" t="s">
        <v>88</v>
      </c>
      <c r="B47" s="88"/>
    </row>
    <row r="50" spans="1:1" ht="18" customHeight="1" x14ac:dyDescent="0.2">
      <c r="A50" s="60"/>
    </row>
  </sheetData>
  <mergeCells count="16">
    <mergeCell ref="A15:B15"/>
    <mergeCell ref="A39:B39"/>
    <mergeCell ref="A40:B40"/>
    <mergeCell ref="A46:B46"/>
    <mergeCell ref="A42:B42"/>
    <mergeCell ref="A45:B45"/>
    <mergeCell ref="A47:B47"/>
    <mergeCell ref="A43:B43"/>
    <mergeCell ref="A9:B9"/>
    <mergeCell ref="A10:B10"/>
    <mergeCell ref="A38:B38"/>
    <mergeCell ref="A11:B11"/>
    <mergeCell ref="A13:B13"/>
    <mergeCell ref="A19:A20"/>
    <mergeCell ref="A12:B12"/>
    <mergeCell ref="A14:B14"/>
  </mergeCells>
  <printOptions horizontalCentered="1"/>
  <pageMargins left="0.59055118110236227" right="0.19685039370078741" top="1.2204724409448819" bottom="0.39370078740157483" header="2.04" footer="0.51181102362204722"/>
  <pageSetup paperSize="9" scale="68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opLeftCell="A7" zoomScale="75" zoomScaleNormal="100" workbookViewId="0">
      <selection activeCell="N20" sqref="N20"/>
    </sheetView>
  </sheetViews>
  <sheetFormatPr defaultRowHeight="11.25" customHeight="1" x14ac:dyDescent="0.2"/>
  <cols>
    <col min="1" max="1" width="52.140625" style="101" customWidth="1"/>
    <col min="2" max="2" width="12.140625" style="101" customWidth="1"/>
    <col min="3" max="3" width="52.140625" style="101" customWidth="1"/>
    <col min="4" max="4" width="34.140625" style="101" customWidth="1"/>
    <col min="5" max="16384" width="9.140625" style="101"/>
  </cols>
  <sheetData>
    <row r="1" spans="1:4" ht="18" customHeight="1" x14ac:dyDescent="0.2"/>
    <row r="2" spans="1:4" ht="18" customHeight="1" x14ac:dyDescent="0.2"/>
    <row r="3" spans="1:4" ht="18" customHeight="1" x14ac:dyDescent="0.2"/>
    <row r="4" spans="1:4" ht="15" customHeight="1" x14ac:dyDescent="0.2"/>
    <row r="5" spans="1:4" ht="20.25" customHeight="1" x14ac:dyDescent="0.2"/>
    <row r="6" spans="1:4" ht="18.75" customHeight="1" x14ac:dyDescent="0.2"/>
    <row r="7" spans="1:4" ht="18" customHeight="1" x14ac:dyDescent="0.2"/>
    <row r="8" spans="1:4" ht="29.25" customHeight="1" x14ac:dyDescent="0.3">
      <c r="A8" s="102"/>
      <c r="B8" s="103"/>
      <c r="C8" s="103"/>
      <c r="D8" s="103"/>
    </row>
    <row r="9" spans="1:4" ht="18" customHeight="1" x14ac:dyDescent="0.25">
      <c r="A9" s="103"/>
      <c r="B9" s="103"/>
      <c r="C9" s="103"/>
      <c r="D9" s="103"/>
    </row>
    <row r="10" spans="1:4" ht="18" customHeight="1" x14ac:dyDescent="0.25">
      <c r="A10" s="104" t="s">
        <v>27</v>
      </c>
      <c r="B10" s="104"/>
      <c r="C10" s="104"/>
      <c r="D10" s="104"/>
    </row>
    <row r="11" spans="1:4" ht="18" customHeight="1" x14ac:dyDescent="0.25">
      <c r="A11" s="104" t="s">
        <v>0</v>
      </c>
      <c r="B11" s="104"/>
      <c r="C11" s="104"/>
      <c r="D11" s="104"/>
    </row>
    <row r="12" spans="1:4" ht="18" customHeight="1" x14ac:dyDescent="0.25">
      <c r="A12" s="104" t="s">
        <v>1</v>
      </c>
      <c r="B12" s="104"/>
      <c r="C12" s="104"/>
      <c r="D12" s="104"/>
    </row>
    <row r="13" spans="1:4" ht="18" customHeight="1" x14ac:dyDescent="0.25">
      <c r="A13" s="105" t="s">
        <v>6</v>
      </c>
      <c r="B13" s="105"/>
      <c r="C13" s="105"/>
      <c r="D13" s="105"/>
    </row>
    <row r="14" spans="1:4" ht="18" customHeight="1" x14ac:dyDescent="0.25">
      <c r="A14" s="104" t="s">
        <v>28</v>
      </c>
      <c r="B14" s="104"/>
      <c r="C14" s="104"/>
      <c r="D14" s="104"/>
    </row>
    <row r="15" spans="1:4" ht="18" customHeight="1" x14ac:dyDescent="0.25">
      <c r="A15" s="104" t="s">
        <v>94</v>
      </c>
      <c r="B15" s="104"/>
      <c r="C15" s="104"/>
      <c r="D15" s="104"/>
    </row>
    <row r="16" spans="1:4" ht="18" customHeight="1" x14ac:dyDescent="0.25">
      <c r="A16" s="106"/>
      <c r="B16" s="106"/>
      <c r="C16" s="106"/>
      <c r="D16" s="106"/>
    </row>
    <row r="17" spans="1:4" ht="18" customHeight="1" x14ac:dyDescent="0.25">
      <c r="A17" s="103" t="s">
        <v>95</v>
      </c>
      <c r="B17" s="103"/>
      <c r="C17" s="103"/>
      <c r="D17" s="107" t="s">
        <v>13</v>
      </c>
    </row>
    <row r="18" spans="1:4" ht="18" customHeight="1" x14ac:dyDescent="0.25">
      <c r="A18" s="108" t="s">
        <v>15</v>
      </c>
      <c r="B18" s="109" t="s">
        <v>8</v>
      </c>
      <c r="C18" s="108" t="s">
        <v>16</v>
      </c>
      <c r="D18" s="110" t="s">
        <v>8</v>
      </c>
    </row>
    <row r="19" spans="1:4" ht="18" customHeight="1" x14ac:dyDescent="0.25">
      <c r="A19" s="111" t="s">
        <v>78</v>
      </c>
      <c r="B19" s="112">
        <f>B20+B21+B24+B25</f>
        <v>296261</v>
      </c>
      <c r="C19" s="113" t="s">
        <v>17</v>
      </c>
      <c r="D19" s="114">
        <f>D20+D21+D24</f>
        <v>82728</v>
      </c>
    </row>
    <row r="20" spans="1:4" ht="18" customHeight="1" x14ac:dyDescent="0.25">
      <c r="A20" s="115" t="s">
        <v>96</v>
      </c>
      <c r="B20" s="116">
        <v>0</v>
      </c>
      <c r="C20" s="117" t="s">
        <v>97</v>
      </c>
      <c r="D20" s="112">
        <v>3005</v>
      </c>
    </row>
    <row r="21" spans="1:4" ht="18" customHeight="1" x14ac:dyDescent="0.25">
      <c r="A21" s="115" t="s">
        <v>98</v>
      </c>
      <c r="B21" s="117">
        <v>631</v>
      </c>
      <c r="C21" s="115" t="s">
        <v>99</v>
      </c>
      <c r="D21" s="112">
        <f>D22+D23</f>
        <v>15743</v>
      </c>
    </row>
    <row r="22" spans="1:4" ht="18" customHeight="1" x14ac:dyDescent="0.25">
      <c r="A22" s="115" t="s">
        <v>100</v>
      </c>
      <c r="B22" s="117">
        <v>0</v>
      </c>
      <c r="C22" s="118" t="s">
        <v>101</v>
      </c>
      <c r="D22" s="112">
        <v>15729</v>
      </c>
    </row>
    <row r="23" spans="1:4" ht="18" customHeight="1" x14ac:dyDescent="0.25">
      <c r="A23" s="115" t="s">
        <v>102</v>
      </c>
      <c r="B23" s="117">
        <v>631</v>
      </c>
      <c r="C23" s="118" t="s">
        <v>103</v>
      </c>
      <c r="D23" s="116">
        <v>14</v>
      </c>
    </row>
    <row r="24" spans="1:4" ht="18" customHeight="1" x14ac:dyDescent="0.25">
      <c r="A24" s="115" t="s">
        <v>104</v>
      </c>
      <c r="B24" s="117">
        <v>0</v>
      </c>
      <c r="C24" s="115" t="s">
        <v>105</v>
      </c>
      <c r="D24" s="112">
        <v>63980</v>
      </c>
    </row>
    <row r="25" spans="1:4" ht="18" customHeight="1" x14ac:dyDescent="0.25">
      <c r="A25" s="115" t="s">
        <v>106</v>
      </c>
      <c r="B25" s="119">
        <v>295630</v>
      </c>
      <c r="C25" s="118" t="s">
        <v>107</v>
      </c>
      <c r="D25" s="112">
        <v>63980</v>
      </c>
    </row>
    <row r="26" spans="1:4" ht="18" customHeight="1" x14ac:dyDescent="0.25">
      <c r="A26" s="115" t="s">
        <v>108</v>
      </c>
      <c r="B26" s="119">
        <v>295630</v>
      </c>
      <c r="C26" s="120"/>
      <c r="D26" s="116"/>
    </row>
    <row r="27" spans="1:4" ht="18" customHeight="1" x14ac:dyDescent="0.25">
      <c r="A27" s="121" t="s">
        <v>109</v>
      </c>
      <c r="B27" s="122">
        <f>B19</f>
        <v>296261</v>
      </c>
      <c r="C27" s="121" t="s">
        <v>109</v>
      </c>
      <c r="D27" s="123">
        <f>D19</f>
        <v>82728</v>
      </c>
    </row>
    <row r="28" spans="1:4" ht="36.75" customHeight="1" x14ac:dyDescent="0.25">
      <c r="A28" s="124" t="s">
        <v>110</v>
      </c>
      <c r="B28" s="125">
        <v>0</v>
      </c>
      <c r="C28" s="124" t="s">
        <v>111</v>
      </c>
      <c r="D28" s="123">
        <f>B27-D27</f>
        <v>213533</v>
      </c>
    </row>
    <row r="29" spans="1:4" ht="18" customHeight="1" x14ac:dyDescent="0.25">
      <c r="A29" s="121" t="s">
        <v>12</v>
      </c>
      <c r="B29" s="122">
        <f>B27+B28</f>
        <v>296261</v>
      </c>
      <c r="C29" s="121" t="s">
        <v>12</v>
      </c>
      <c r="D29" s="123">
        <f>D27+D28</f>
        <v>296261</v>
      </c>
    </row>
    <row r="30" spans="1:4" ht="18" customHeight="1" x14ac:dyDescent="0.25">
      <c r="A30" s="121" t="s">
        <v>19</v>
      </c>
      <c r="B30" s="121"/>
      <c r="C30" s="121"/>
      <c r="D30" s="123">
        <v>135035</v>
      </c>
    </row>
    <row r="31" spans="1:4" ht="18" customHeight="1" x14ac:dyDescent="0.25">
      <c r="A31" s="121" t="s">
        <v>24</v>
      </c>
      <c r="B31" s="126"/>
      <c r="C31" s="121"/>
      <c r="D31" s="123">
        <f>D28-D30</f>
        <v>78498</v>
      </c>
    </row>
    <row r="32" spans="1:4" ht="18" customHeight="1" x14ac:dyDescent="0.25">
      <c r="A32" s="121"/>
      <c r="B32" s="121"/>
      <c r="C32" s="121"/>
      <c r="D32" s="121"/>
    </row>
    <row r="33" spans="1:4" ht="18" customHeight="1" x14ac:dyDescent="0.25">
      <c r="A33" s="127" t="s">
        <v>79</v>
      </c>
      <c r="B33" s="127"/>
      <c r="C33" s="127"/>
      <c r="D33" s="127"/>
    </row>
    <row r="34" spans="1:4" ht="18" customHeight="1" x14ac:dyDescent="0.25">
      <c r="A34" s="108" t="s">
        <v>15</v>
      </c>
      <c r="B34" s="109" t="s">
        <v>8</v>
      </c>
      <c r="C34" s="108" t="s">
        <v>16</v>
      </c>
      <c r="D34" s="110" t="s">
        <v>8</v>
      </c>
    </row>
    <row r="35" spans="1:4" ht="18" customHeight="1" x14ac:dyDescent="0.25">
      <c r="A35" s="111" t="s">
        <v>78</v>
      </c>
      <c r="B35" s="128">
        <v>0</v>
      </c>
      <c r="C35" s="113" t="s">
        <v>17</v>
      </c>
      <c r="D35" s="129">
        <v>0</v>
      </c>
    </row>
    <row r="36" spans="1:4" ht="18" customHeight="1" x14ac:dyDescent="0.25">
      <c r="A36" s="115" t="s">
        <v>96</v>
      </c>
      <c r="B36" s="128">
        <v>0</v>
      </c>
      <c r="C36" s="117" t="s">
        <v>97</v>
      </c>
      <c r="D36" s="116">
        <v>0</v>
      </c>
    </row>
    <row r="37" spans="1:4" ht="18" customHeight="1" x14ac:dyDescent="0.25">
      <c r="A37" s="115" t="s">
        <v>98</v>
      </c>
      <c r="B37" s="130">
        <v>0</v>
      </c>
      <c r="C37" s="115" t="s">
        <v>99</v>
      </c>
      <c r="D37" s="116">
        <v>0</v>
      </c>
    </row>
    <row r="38" spans="1:4" ht="18" customHeight="1" x14ac:dyDescent="0.25">
      <c r="A38" s="115" t="s">
        <v>100</v>
      </c>
      <c r="B38" s="130">
        <v>0</v>
      </c>
      <c r="C38" s="118" t="s">
        <v>101</v>
      </c>
      <c r="D38" s="116">
        <v>0</v>
      </c>
    </row>
    <row r="39" spans="1:4" ht="18" customHeight="1" x14ac:dyDescent="0.25">
      <c r="A39" s="115" t="s">
        <v>102</v>
      </c>
      <c r="B39" s="130">
        <v>0</v>
      </c>
      <c r="C39" s="118" t="s">
        <v>103</v>
      </c>
      <c r="D39" s="116">
        <v>0</v>
      </c>
    </row>
    <row r="40" spans="1:4" ht="18" customHeight="1" x14ac:dyDescent="0.25">
      <c r="A40" s="115" t="s">
        <v>104</v>
      </c>
      <c r="B40" s="130">
        <v>0</v>
      </c>
      <c r="C40" s="115" t="s">
        <v>105</v>
      </c>
      <c r="D40" s="116">
        <v>0</v>
      </c>
    </row>
    <row r="41" spans="1:4" ht="18" customHeight="1" x14ac:dyDescent="0.25">
      <c r="A41" s="115" t="s">
        <v>106</v>
      </c>
      <c r="B41" s="130">
        <v>0</v>
      </c>
      <c r="C41" s="118"/>
      <c r="D41" s="116"/>
    </row>
    <row r="42" spans="1:4" ht="18" customHeight="1" x14ac:dyDescent="0.25">
      <c r="A42" s="115"/>
      <c r="B42" s="130"/>
      <c r="C42" s="118"/>
      <c r="D42" s="116"/>
    </row>
    <row r="43" spans="1:4" ht="38.25" customHeight="1" x14ac:dyDescent="0.25">
      <c r="A43" s="124" t="s">
        <v>112</v>
      </c>
      <c r="B43" s="131">
        <v>0</v>
      </c>
      <c r="C43" s="124" t="s">
        <v>113</v>
      </c>
      <c r="D43" s="126">
        <v>0</v>
      </c>
    </row>
    <row r="44" spans="1:4" ht="18" customHeight="1" x14ac:dyDescent="0.25">
      <c r="A44" s="132" t="s">
        <v>12</v>
      </c>
      <c r="B44" s="133">
        <v>0</v>
      </c>
      <c r="C44" s="132" t="s">
        <v>12</v>
      </c>
      <c r="D44" s="126">
        <v>0</v>
      </c>
    </row>
    <row r="45" spans="1:4" ht="18" customHeight="1" x14ac:dyDescent="0.25">
      <c r="A45" s="132" t="s">
        <v>80</v>
      </c>
      <c r="B45" s="126"/>
      <c r="C45" s="121"/>
      <c r="D45" s="126">
        <v>0</v>
      </c>
    </row>
    <row r="46" spans="1:4" ht="18" customHeight="1" x14ac:dyDescent="0.25">
      <c r="A46" s="132" t="s">
        <v>114</v>
      </c>
      <c r="B46" s="126"/>
      <c r="C46" s="121"/>
      <c r="D46" s="126">
        <v>0</v>
      </c>
    </row>
    <row r="47" spans="1:4" ht="18" customHeight="1" x14ac:dyDescent="0.25">
      <c r="A47" s="132"/>
      <c r="B47" s="121"/>
      <c r="C47" s="121"/>
      <c r="D47" s="121"/>
    </row>
    <row r="48" spans="1:4" ht="18" customHeight="1" x14ac:dyDescent="0.25">
      <c r="A48" s="121" t="s">
        <v>20</v>
      </c>
      <c r="B48" s="126" t="str">
        <f>IF(SUM(B28,D30,B43,D45)&gt;SUM(D28,D43),SUM(B28,D30,B43,D45)-SUM(D28,D43),"")</f>
        <v/>
      </c>
      <c r="C48" s="134" t="s">
        <v>21</v>
      </c>
      <c r="D48" s="123">
        <f>D31+D46</f>
        <v>78498</v>
      </c>
    </row>
    <row r="49" spans="1:4" s="135" customFormat="1" ht="18" customHeight="1" x14ac:dyDescent="0.25">
      <c r="A49" s="118" t="s">
        <v>115</v>
      </c>
      <c r="B49" s="115"/>
      <c r="C49" s="115"/>
      <c r="D49" s="115"/>
    </row>
    <row r="50" spans="1:4" ht="45.75" customHeight="1" x14ac:dyDescent="0.25">
      <c r="A50" s="136"/>
      <c r="B50" s="118"/>
      <c r="C50" s="118"/>
      <c r="D50" s="118"/>
    </row>
    <row r="51" spans="1:4" ht="18" customHeight="1" x14ac:dyDescent="0.25">
      <c r="A51" s="137" t="s">
        <v>5</v>
      </c>
      <c r="B51" s="137"/>
      <c r="C51" s="137"/>
      <c r="D51" s="137"/>
    </row>
    <row r="52" spans="1:4" ht="18" customHeight="1" x14ac:dyDescent="0.25">
      <c r="A52" s="137" t="s">
        <v>3</v>
      </c>
      <c r="B52" s="137"/>
      <c r="C52" s="137"/>
      <c r="D52" s="137"/>
    </row>
    <row r="53" spans="1:4" ht="47.25" customHeight="1" x14ac:dyDescent="0.25">
      <c r="A53" s="138"/>
      <c r="B53" s="138"/>
    </row>
    <row r="54" spans="1:4" ht="18" customHeight="1" x14ac:dyDescent="0.2">
      <c r="A54" s="139" t="s">
        <v>83</v>
      </c>
      <c r="B54" s="139"/>
      <c r="C54" s="139"/>
      <c r="D54" s="139"/>
    </row>
    <row r="55" spans="1:4" ht="18" customHeight="1" x14ac:dyDescent="0.2">
      <c r="A55" s="139" t="s">
        <v>68</v>
      </c>
      <c r="B55" s="139"/>
      <c r="C55" s="139"/>
      <c r="D55" s="139"/>
    </row>
    <row r="56" spans="1:4" ht="18" customHeight="1" x14ac:dyDescent="0.2">
      <c r="A56" s="139" t="s">
        <v>88</v>
      </c>
      <c r="B56" s="139"/>
      <c r="C56" s="139"/>
      <c r="D56" s="139"/>
    </row>
    <row r="57" spans="1:4" ht="18" customHeight="1" x14ac:dyDescent="0.2"/>
    <row r="58" spans="1:4" ht="18" customHeight="1" x14ac:dyDescent="0.2"/>
  </sheetData>
  <mergeCells count="12">
    <mergeCell ref="A33:D33"/>
    <mergeCell ref="A51:D51"/>
    <mergeCell ref="A52:D52"/>
    <mergeCell ref="A54:D54"/>
    <mergeCell ref="A55:D55"/>
    <mergeCell ref="A56:D56"/>
    <mergeCell ref="A10:D10"/>
    <mergeCell ref="A11:D11"/>
    <mergeCell ref="A12:D12"/>
    <mergeCell ref="A13:D13"/>
    <mergeCell ref="A14:D14"/>
    <mergeCell ref="A15:D15"/>
  </mergeCells>
  <pageMargins left="0.78740157480314965" right="0.74803149606299213" top="0.98425196850393704" bottom="0.98425196850393704" header="0.51181102362204722" footer="0.51181102362204722"/>
  <pageSetup paperSize="9"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opLeftCell="A31" zoomScale="75" zoomScaleNormal="75" workbookViewId="0">
      <selection activeCell="N30" sqref="N30"/>
    </sheetView>
  </sheetViews>
  <sheetFormatPr defaultRowHeight="18" customHeight="1" x14ac:dyDescent="0.2"/>
  <cols>
    <col min="1" max="1" width="45.140625" style="140" customWidth="1"/>
    <col min="2" max="2" width="21.28515625" style="140" bestFit="1" customWidth="1"/>
    <col min="3" max="3" width="19.140625" style="140" customWidth="1"/>
    <col min="4" max="4" width="16.85546875" style="140" customWidth="1"/>
    <col min="5" max="5" width="22.42578125" style="140" bestFit="1" customWidth="1"/>
    <col min="6" max="6" width="22.5703125" style="140" bestFit="1" customWidth="1"/>
    <col min="7" max="16384" width="9.140625" style="140"/>
  </cols>
  <sheetData>
    <row r="1" spans="1:6" ht="18" customHeight="1" x14ac:dyDescent="0.25">
      <c r="A1" s="118"/>
      <c r="B1" s="118"/>
      <c r="C1" s="118"/>
      <c r="D1" s="118"/>
      <c r="E1" s="118"/>
      <c r="F1" s="118"/>
    </row>
    <row r="2" spans="1:6" ht="18" customHeight="1" x14ac:dyDescent="0.25">
      <c r="A2" s="118"/>
      <c r="B2" s="118"/>
      <c r="C2" s="118"/>
      <c r="D2" s="118"/>
      <c r="E2" s="118"/>
      <c r="F2" s="118"/>
    </row>
    <row r="3" spans="1:6" ht="18" customHeight="1" x14ac:dyDescent="0.25">
      <c r="A3" s="118"/>
      <c r="B3" s="118"/>
      <c r="C3" s="118"/>
      <c r="D3" s="118"/>
      <c r="E3" s="118"/>
      <c r="F3" s="118"/>
    </row>
    <row r="4" spans="1:6" ht="18" customHeight="1" x14ac:dyDescent="0.25">
      <c r="A4" s="118"/>
      <c r="B4" s="118"/>
      <c r="C4" s="118"/>
      <c r="D4" s="118"/>
      <c r="E4" s="118"/>
      <c r="F4" s="118"/>
    </row>
    <row r="5" spans="1:6" ht="18" customHeight="1" x14ac:dyDescent="0.25">
      <c r="A5" s="118"/>
      <c r="B5" s="118"/>
      <c r="C5" s="118"/>
      <c r="D5" s="118"/>
      <c r="E5" s="118"/>
      <c r="F5" s="118"/>
    </row>
    <row r="6" spans="1:6" ht="18" customHeight="1" x14ac:dyDescent="0.25">
      <c r="A6" s="118"/>
      <c r="B6" s="118"/>
      <c r="C6" s="118"/>
      <c r="D6" s="118"/>
      <c r="E6" s="118"/>
      <c r="F6" s="118"/>
    </row>
    <row r="7" spans="1:6" ht="19.5" customHeight="1" x14ac:dyDescent="0.25">
      <c r="A7" s="118"/>
      <c r="B7" s="118"/>
      <c r="C7" s="118"/>
      <c r="D7" s="118"/>
      <c r="E7" s="118"/>
      <c r="F7" s="118"/>
    </row>
    <row r="8" spans="1:6" ht="20.25" x14ac:dyDescent="0.3">
      <c r="A8" s="102"/>
      <c r="B8" s="118"/>
      <c r="C8" s="118"/>
      <c r="D8" s="118"/>
      <c r="E8" s="118"/>
      <c r="F8" s="118"/>
    </row>
    <row r="9" spans="1:6" ht="18" customHeight="1" x14ac:dyDescent="0.25">
      <c r="A9" s="118"/>
      <c r="B9" s="118"/>
      <c r="C9" s="118"/>
      <c r="D9" s="118"/>
      <c r="E9" s="118"/>
      <c r="F9" s="118"/>
    </row>
    <row r="10" spans="1:6" ht="18" customHeight="1" x14ac:dyDescent="0.25">
      <c r="A10" s="118"/>
      <c r="B10" s="118"/>
      <c r="C10" s="118"/>
      <c r="D10" s="118"/>
      <c r="E10" s="118"/>
      <c r="F10" s="118"/>
    </row>
    <row r="11" spans="1:6" ht="18" customHeight="1" x14ac:dyDescent="0.25">
      <c r="A11" s="141" t="s">
        <v>27</v>
      </c>
      <c r="B11" s="141"/>
      <c r="C11" s="141"/>
      <c r="D11" s="141"/>
      <c r="E11" s="141"/>
      <c r="F11" s="141"/>
    </row>
    <row r="12" spans="1:6" ht="18" customHeight="1" x14ac:dyDescent="0.25">
      <c r="A12" s="141" t="s">
        <v>0</v>
      </c>
      <c r="B12" s="141"/>
      <c r="C12" s="141"/>
      <c r="D12" s="141"/>
      <c r="E12" s="141"/>
      <c r="F12" s="141"/>
    </row>
    <row r="13" spans="1:6" ht="18" customHeight="1" x14ac:dyDescent="0.25">
      <c r="A13" s="141" t="s">
        <v>1</v>
      </c>
      <c r="B13" s="141"/>
      <c r="C13" s="141"/>
      <c r="D13" s="141"/>
      <c r="E13" s="141"/>
      <c r="F13" s="141"/>
    </row>
    <row r="14" spans="1:6" s="143" customFormat="1" ht="18" customHeight="1" x14ac:dyDescent="0.25">
      <c r="A14" s="142" t="s">
        <v>9</v>
      </c>
      <c r="B14" s="142"/>
      <c r="C14" s="142"/>
      <c r="D14" s="142"/>
      <c r="E14" s="142"/>
      <c r="F14" s="142"/>
    </row>
    <row r="15" spans="1:6" s="143" customFormat="1" ht="18" customHeight="1" x14ac:dyDescent="0.25">
      <c r="A15" s="141" t="s">
        <v>28</v>
      </c>
      <c r="B15" s="141"/>
      <c r="C15" s="141"/>
      <c r="D15" s="141"/>
      <c r="E15" s="141"/>
      <c r="F15" s="141"/>
    </row>
    <row r="16" spans="1:6" s="143" customFormat="1" ht="18" customHeight="1" x14ac:dyDescent="0.25">
      <c r="A16" s="141" t="s">
        <v>94</v>
      </c>
      <c r="B16" s="141"/>
      <c r="C16" s="141"/>
      <c r="D16" s="141"/>
      <c r="E16" s="141"/>
      <c r="F16" s="141"/>
    </row>
    <row r="17" spans="1:6" ht="18" customHeight="1" x14ac:dyDescent="0.25">
      <c r="A17" s="144"/>
      <c r="B17" s="144"/>
      <c r="C17" s="144"/>
      <c r="D17" s="144"/>
      <c r="E17" s="115"/>
      <c r="F17" s="118"/>
    </row>
    <row r="18" spans="1:6" ht="18" customHeight="1" x14ac:dyDescent="0.25">
      <c r="A18" s="145" t="s">
        <v>116</v>
      </c>
      <c r="B18" s="118"/>
      <c r="C18" s="118"/>
      <c r="D18" s="118"/>
      <c r="E18" s="118"/>
      <c r="F18" s="146" t="s">
        <v>13</v>
      </c>
    </row>
    <row r="19" spans="1:6" ht="18" customHeight="1" x14ac:dyDescent="0.25">
      <c r="A19" s="147"/>
      <c r="B19" s="148" t="s">
        <v>22</v>
      </c>
      <c r="C19" s="149"/>
      <c r="D19" s="149"/>
      <c r="E19" s="149"/>
      <c r="F19" s="149"/>
    </row>
    <row r="20" spans="1:6" ht="18" customHeight="1" x14ac:dyDescent="0.25">
      <c r="A20" s="150" t="s">
        <v>10</v>
      </c>
      <c r="B20" s="148" t="s">
        <v>117</v>
      </c>
      <c r="C20" s="151"/>
      <c r="D20" s="152"/>
      <c r="E20" s="153" t="s">
        <v>118</v>
      </c>
      <c r="F20" s="154" t="s">
        <v>119</v>
      </c>
    </row>
    <row r="21" spans="1:6" ht="18" customHeight="1" x14ac:dyDescent="0.25">
      <c r="A21" s="155"/>
      <c r="B21" s="148" t="s">
        <v>120</v>
      </c>
      <c r="C21" s="152"/>
      <c r="D21" s="156" t="s">
        <v>121</v>
      </c>
      <c r="E21" s="157" t="s">
        <v>122</v>
      </c>
      <c r="F21" s="158" t="s">
        <v>123</v>
      </c>
    </row>
    <row r="22" spans="1:6" ht="18" customHeight="1" x14ac:dyDescent="0.25">
      <c r="A22" s="159"/>
      <c r="B22" s="160" t="s">
        <v>124</v>
      </c>
      <c r="C22" s="161" t="s">
        <v>18</v>
      </c>
      <c r="D22" s="162" t="s">
        <v>18</v>
      </c>
      <c r="E22" s="160" t="s">
        <v>125</v>
      </c>
      <c r="F22" s="163"/>
    </row>
    <row r="23" spans="1:6" ht="18" customHeight="1" x14ac:dyDescent="0.25">
      <c r="A23" s="118" t="s">
        <v>126</v>
      </c>
      <c r="B23" s="117"/>
      <c r="C23" s="117"/>
      <c r="D23" s="117"/>
      <c r="E23" s="117"/>
      <c r="F23" s="116"/>
    </row>
    <row r="24" spans="1:6" ht="18" customHeight="1" x14ac:dyDescent="0.2">
      <c r="A24" s="164" t="s">
        <v>0</v>
      </c>
      <c r="B24" s="165">
        <v>14</v>
      </c>
      <c r="C24" s="166">
        <v>15729</v>
      </c>
      <c r="D24" s="166">
        <v>135035</v>
      </c>
      <c r="E24" s="166">
        <v>213533</v>
      </c>
      <c r="F24" s="167">
        <v>0</v>
      </c>
    </row>
    <row r="25" spans="1:6" ht="18" customHeight="1" x14ac:dyDescent="0.25">
      <c r="A25" s="168" t="s">
        <v>12</v>
      </c>
      <c r="B25" s="126">
        <v>14</v>
      </c>
      <c r="C25" s="123">
        <v>15729</v>
      </c>
      <c r="D25" s="123">
        <v>135035</v>
      </c>
      <c r="E25" s="122">
        <v>213533</v>
      </c>
      <c r="F25" s="126">
        <v>0</v>
      </c>
    </row>
    <row r="26" spans="1:6" ht="18" customHeight="1" x14ac:dyDescent="0.25">
      <c r="A26" s="115"/>
      <c r="B26" s="115"/>
      <c r="C26" s="115"/>
      <c r="D26" s="115"/>
      <c r="E26" s="115"/>
      <c r="F26" s="115"/>
    </row>
    <row r="27" spans="1:6" ht="18" customHeight="1" x14ac:dyDescent="0.25">
      <c r="A27" s="147"/>
      <c r="B27" s="148" t="s">
        <v>22</v>
      </c>
      <c r="C27" s="149"/>
      <c r="D27" s="149"/>
      <c r="E27" s="149"/>
      <c r="F27" s="149"/>
    </row>
    <row r="28" spans="1:6" ht="18" customHeight="1" x14ac:dyDescent="0.25">
      <c r="A28" s="150" t="s">
        <v>23</v>
      </c>
      <c r="B28" s="148" t="s">
        <v>117</v>
      </c>
      <c r="C28" s="151"/>
      <c r="D28" s="152"/>
      <c r="E28" s="153" t="s">
        <v>118</v>
      </c>
      <c r="F28" s="154" t="s">
        <v>119</v>
      </c>
    </row>
    <row r="29" spans="1:6" ht="18" customHeight="1" x14ac:dyDescent="0.25">
      <c r="A29" s="155"/>
      <c r="B29" s="148" t="s">
        <v>120</v>
      </c>
      <c r="C29" s="152"/>
      <c r="D29" s="156" t="s">
        <v>121</v>
      </c>
      <c r="E29" s="157" t="s">
        <v>122</v>
      </c>
      <c r="F29" s="158" t="s">
        <v>123</v>
      </c>
    </row>
    <row r="30" spans="1:6" ht="18" customHeight="1" x14ac:dyDescent="0.25">
      <c r="A30" s="159"/>
      <c r="B30" s="160" t="s">
        <v>124</v>
      </c>
      <c r="C30" s="161" t="s">
        <v>18</v>
      </c>
      <c r="D30" s="162" t="s">
        <v>18</v>
      </c>
      <c r="E30" s="160" t="s">
        <v>125</v>
      </c>
      <c r="F30" s="163"/>
    </row>
    <row r="31" spans="1:6" ht="18" customHeight="1" x14ac:dyDescent="0.25">
      <c r="A31" s="115" t="s">
        <v>127</v>
      </c>
      <c r="B31" s="169">
        <v>0</v>
      </c>
      <c r="C31" s="170">
        <v>0</v>
      </c>
      <c r="D31" s="169">
        <v>0</v>
      </c>
      <c r="E31" s="169">
        <v>41</v>
      </c>
      <c r="F31" s="170">
        <v>0</v>
      </c>
    </row>
    <row r="32" spans="1:6" ht="18" customHeight="1" x14ac:dyDescent="0.25">
      <c r="A32" s="115" t="s">
        <v>128</v>
      </c>
      <c r="B32" s="169">
        <v>14</v>
      </c>
      <c r="C32" s="170">
        <v>15729</v>
      </c>
      <c r="D32" s="169">
        <v>133970</v>
      </c>
      <c r="E32" s="169">
        <v>200025</v>
      </c>
      <c r="F32" s="170">
        <v>0</v>
      </c>
    </row>
    <row r="33" spans="1:6" ht="18" customHeight="1" x14ac:dyDescent="0.25">
      <c r="A33" s="115" t="s">
        <v>129</v>
      </c>
      <c r="B33" s="169">
        <v>0</v>
      </c>
      <c r="C33" s="170">
        <v>0</v>
      </c>
      <c r="D33" s="169">
        <v>469</v>
      </c>
      <c r="E33" s="169">
        <v>6284</v>
      </c>
      <c r="F33" s="170">
        <v>0</v>
      </c>
    </row>
    <row r="34" spans="1:6" ht="18" customHeight="1" x14ac:dyDescent="0.25">
      <c r="A34" s="115" t="s">
        <v>130</v>
      </c>
      <c r="B34" s="169">
        <v>0</v>
      </c>
      <c r="C34" s="170">
        <v>0</v>
      </c>
      <c r="D34" s="169">
        <v>0</v>
      </c>
      <c r="E34" s="169">
        <v>5812</v>
      </c>
      <c r="F34" s="170">
        <v>0</v>
      </c>
    </row>
    <row r="35" spans="1:6" ht="18" customHeight="1" x14ac:dyDescent="0.25">
      <c r="A35" s="115" t="s">
        <v>131</v>
      </c>
      <c r="B35" s="169">
        <v>0</v>
      </c>
      <c r="C35" s="170">
        <v>0</v>
      </c>
      <c r="D35" s="169">
        <v>596</v>
      </c>
      <c r="E35" s="169">
        <v>596</v>
      </c>
      <c r="F35" s="170">
        <v>0</v>
      </c>
    </row>
    <row r="36" spans="1:6" ht="18" customHeight="1" x14ac:dyDescent="0.25">
      <c r="A36" s="115" t="s">
        <v>132</v>
      </c>
      <c r="B36" s="169">
        <v>0</v>
      </c>
      <c r="C36" s="170">
        <v>0</v>
      </c>
      <c r="D36" s="169">
        <v>0</v>
      </c>
      <c r="E36" s="169">
        <v>1</v>
      </c>
      <c r="F36" s="170">
        <v>0</v>
      </c>
    </row>
    <row r="37" spans="1:6" ht="18" customHeight="1" x14ac:dyDescent="0.25">
      <c r="A37" s="115" t="s">
        <v>133</v>
      </c>
      <c r="B37" s="169">
        <v>0</v>
      </c>
      <c r="C37" s="170">
        <v>0</v>
      </c>
      <c r="D37" s="169">
        <v>0</v>
      </c>
      <c r="E37" s="169">
        <v>174</v>
      </c>
      <c r="F37" s="170">
        <v>0</v>
      </c>
    </row>
    <row r="38" spans="1:6" ht="18" customHeight="1" x14ac:dyDescent="0.25">
      <c r="A38" s="118" t="s">
        <v>65</v>
      </c>
      <c r="B38" s="169">
        <v>0</v>
      </c>
      <c r="C38" s="169">
        <v>0</v>
      </c>
      <c r="D38" s="169">
        <v>0</v>
      </c>
      <c r="E38" s="169">
        <v>600</v>
      </c>
      <c r="F38" s="170">
        <v>0</v>
      </c>
    </row>
    <row r="39" spans="1:6" ht="18" customHeight="1" x14ac:dyDescent="0.25">
      <c r="A39" s="168" t="s">
        <v>12</v>
      </c>
      <c r="B39" s="171">
        <f>SUM(B31:B38)</f>
        <v>14</v>
      </c>
      <c r="C39" s="171">
        <f>SUM(C31:C38)</f>
        <v>15729</v>
      </c>
      <c r="D39" s="171">
        <f>SUM(D31:D38)</f>
        <v>135035</v>
      </c>
      <c r="E39" s="172">
        <f>SUM(E31:E38)</f>
        <v>213533</v>
      </c>
      <c r="F39" s="171">
        <v>0</v>
      </c>
    </row>
    <row r="40" spans="1:6" ht="18" customHeight="1" x14ac:dyDescent="0.25">
      <c r="A40" s="118" t="s">
        <v>134</v>
      </c>
      <c r="B40" s="118"/>
      <c r="C40" s="118"/>
      <c r="D40" s="118"/>
      <c r="E40" s="118"/>
      <c r="F40" s="118"/>
    </row>
    <row r="41" spans="1:6" ht="18" customHeight="1" x14ac:dyDescent="0.25">
      <c r="A41" s="118"/>
      <c r="B41" s="118"/>
      <c r="C41" s="118"/>
      <c r="D41" s="118"/>
      <c r="E41" s="118"/>
      <c r="F41" s="115"/>
    </row>
    <row r="42" spans="1:6" ht="18" customHeight="1" x14ac:dyDescent="0.25">
      <c r="A42" s="118"/>
      <c r="B42" s="118"/>
      <c r="C42" s="118"/>
      <c r="D42" s="118"/>
      <c r="E42" s="118"/>
      <c r="F42" s="118"/>
    </row>
    <row r="43" spans="1:6" ht="40.5" customHeight="1" x14ac:dyDescent="0.25">
      <c r="A43" s="118"/>
      <c r="B43" s="118"/>
      <c r="C43" s="118"/>
      <c r="D43" s="118"/>
      <c r="E43" s="118"/>
      <c r="F43" s="118"/>
    </row>
    <row r="44" spans="1:6" ht="18" customHeight="1" x14ac:dyDescent="0.25">
      <c r="A44" s="137" t="s">
        <v>5</v>
      </c>
      <c r="B44" s="137"/>
      <c r="C44" s="137"/>
      <c r="D44" s="137"/>
      <c r="E44" s="137"/>
      <c r="F44" s="137"/>
    </row>
    <row r="45" spans="1:6" ht="18" customHeight="1" x14ac:dyDescent="0.25">
      <c r="A45" s="137" t="s">
        <v>3</v>
      </c>
      <c r="B45" s="137"/>
      <c r="C45" s="137"/>
      <c r="D45" s="137"/>
      <c r="E45" s="137"/>
      <c r="F45" s="137"/>
    </row>
    <row r="46" spans="1:6" ht="66.75" customHeight="1" x14ac:dyDescent="0.25">
      <c r="A46" s="138"/>
      <c r="B46" s="138"/>
      <c r="C46" s="101"/>
      <c r="D46" s="101"/>
    </row>
    <row r="47" spans="1:6" ht="18" customHeight="1" x14ac:dyDescent="0.2">
      <c r="A47" s="139" t="s">
        <v>83</v>
      </c>
      <c r="B47" s="139"/>
      <c r="C47" s="139"/>
      <c r="D47" s="139"/>
      <c r="E47" s="139"/>
      <c r="F47" s="139"/>
    </row>
    <row r="48" spans="1:6" ht="18" customHeight="1" x14ac:dyDescent="0.2">
      <c r="A48" s="139" t="s">
        <v>68</v>
      </c>
      <c r="B48" s="139"/>
      <c r="C48" s="139"/>
      <c r="D48" s="139"/>
      <c r="E48" s="139"/>
      <c r="F48" s="139"/>
    </row>
    <row r="49" spans="1:6" ht="18" customHeight="1" x14ac:dyDescent="0.2">
      <c r="A49" s="139" t="s">
        <v>88</v>
      </c>
      <c r="B49" s="139"/>
      <c r="C49" s="139"/>
      <c r="D49" s="139"/>
      <c r="E49" s="139"/>
      <c r="F49" s="139"/>
    </row>
  </sheetData>
  <mergeCells count="17">
    <mergeCell ref="A44:F44"/>
    <mergeCell ref="A45:F45"/>
    <mergeCell ref="A47:F47"/>
    <mergeCell ref="A48:F48"/>
    <mergeCell ref="A49:F49"/>
    <mergeCell ref="B19:F19"/>
    <mergeCell ref="B20:D20"/>
    <mergeCell ref="B21:C21"/>
    <mergeCell ref="B27:F27"/>
    <mergeCell ref="B28:D28"/>
    <mergeCell ref="B29:C29"/>
    <mergeCell ref="A11:F11"/>
    <mergeCell ref="A12:F12"/>
    <mergeCell ref="A13:F13"/>
    <mergeCell ref="A14:F14"/>
    <mergeCell ref="A15:F15"/>
    <mergeCell ref="A16:F16"/>
  </mergeCells>
  <pageMargins left="0.78740157499999996" right="0.68" top="1.61" bottom="0.984251969" header="0.49212598499999999" footer="0.49212598499999999"/>
  <pageSetup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tabSelected="1" topLeftCell="A7" zoomScale="75" workbookViewId="0">
      <selection activeCell="H26" sqref="H26"/>
    </sheetView>
  </sheetViews>
  <sheetFormatPr defaultRowHeight="12.75" x14ac:dyDescent="0.2"/>
  <cols>
    <col min="1" max="1" width="73.42578125" bestFit="1" customWidth="1"/>
    <col min="2" max="2" width="34" customWidth="1"/>
    <col min="3" max="3" width="35.140625" bestFit="1" customWidth="1"/>
    <col min="7" max="7" width="11.5703125" bestFit="1" customWidth="1"/>
  </cols>
  <sheetData>
    <row r="1" spans="1:5" ht="22.5" customHeight="1" x14ac:dyDescent="0.2">
      <c r="A1" s="75"/>
      <c r="B1" s="75"/>
      <c r="C1" s="75"/>
    </row>
    <row r="2" spans="1:5" ht="22.5" customHeight="1" x14ac:dyDescent="0.25">
      <c r="A2" s="76"/>
      <c r="B2" s="75"/>
      <c r="C2" s="75"/>
    </row>
    <row r="3" spans="1:5" ht="22.5" customHeight="1" x14ac:dyDescent="0.25">
      <c r="A3" s="76"/>
      <c r="B3" s="75"/>
      <c r="C3" s="75"/>
    </row>
    <row r="4" spans="1:5" ht="22.5" customHeight="1" x14ac:dyDescent="0.25">
      <c r="A4" s="76"/>
      <c r="B4" s="75"/>
      <c r="C4" s="75"/>
    </row>
    <row r="5" spans="1:5" ht="22.5" customHeight="1" x14ac:dyDescent="0.25">
      <c r="A5" s="76"/>
      <c r="B5" s="77"/>
      <c r="C5" s="75"/>
    </row>
    <row r="6" spans="1:5" ht="22.5" customHeight="1" x14ac:dyDescent="0.25">
      <c r="A6" s="76"/>
      <c r="B6" s="75"/>
      <c r="C6" s="75"/>
    </row>
    <row r="7" spans="1:5" ht="22.5" customHeight="1" x14ac:dyDescent="0.3">
      <c r="A7" s="50"/>
      <c r="B7" s="75"/>
      <c r="C7" s="75"/>
    </row>
    <row r="8" spans="1:5" ht="15.75" x14ac:dyDescent="0.25">
      <c r="A8" s="89"/>
      <c r="B8" s="89"/>
      <c r="C8" s="89"/>
      <c r="D8" s="4"/>
    </row>
    <row r="9" spans="1:5" ht="15.75" x14ac:dyDescent="0.25">
      <c r="A9" s="4"/>
      <c r="B9" s="4"/>
      <c r="C9" s="4"/>
      <c r="D9" s="4"/>
      <c r="E9" s="4"/>
    </row>
    <row r="10" spans="1:5" ht="15.75" x14ac:dyDescent="0.25">
      <c r="A10" s="89" t="s">
        <v>27</v>
      </c>
      <c r="B10" s="89"/>
      <c r="C10" s="89"/>
    </row>
    <row r="11" spans="1:5" ht="15.75" x14ac:dyDescent="0.25">
      <c r="A11" s="89" t="s">
        <v>0</v>
      </c>
      <c r="B11" s="89"/>
      <c r="C11" s="89"/>
    </row>
    <row r="12" spans="1:5" ht="15.75" x14ac:dyDescent="0.2">
      <c r="A12" s="95" t="s">
        <v>1</v>
      </c>
      <c r="B12" s="95"/>
      <c r="C12" s="95"/>
    </row>
    <row r="13" spans="1:5" ht="15.75" x14ac:dyDescent="0.25">
      <c r="A13" s="99" t="s">
        <v>31</v>
      </c>
      <c r="B13" s="99"/>
      <c r="C13" s="99"/>
    </row>
    <row r="14" spans="1:5" ht="15.75" x14ac:dyDescent="0.25">
      <c r="A14" s="96" t="s">
        <v>7</v>
      </c>
      <c r="B14" s="96"/>
      <c r="C14" s="96"/>
    </row>
    <row r="15" spans="1:5" ht="15.75" x14ac:dyDescent="0.25">
      <c r="A15" s="97" t="s">
        <v>71</v>
      </c>
      <c r="B15" s="97"/>
      <c r="C15" s="97"/>
    </row>
    <row r="16" spans="1:5" ht="9" customHeight="1" x14ac:dyDescent="0.25">
      <c r="A16" s="1"/>
      <c r="B16" s="1"/>
      <c r="C16" s="1"/>
    </row>
    <row r="17" spans="1:3" ht="16.5" thickBot="1" x14ac:dyDescent="0.3">
      <c r="A17" s="1" t="s">
        <v>82</v>
      </c>
      <c r="B17" s="2"/>
      <c r="C17" s="6" t="s">
        <v>13</v>
      </c>
    </row>
    <row r="18" spans="1:3" ht="30" customHeight="1" thickBot="1" x14ac:dyDescent="0.25">
      <c r="A18" s="78" t="s">
        <v>29</v>
      </c>
      <c r="B18" s="11" t="s">
        <v>8</v>
      </c>
      <c r="C18" s="79" t="s">
        <v>32</v>
      </c>
    </row>
    <row r="19" spans="1:3" ht="15.75" x14ac:dyDescent="0.25">
      <c r="A19" s="20" t="s">
        <v>55</v>
      </c>
      <c r="B19" s="34">
        <v>1722007</v>
      </c>
      <c r="C19" s="73">
        <v>5.6828955522200122E-3</v>
      </c>
    </row>
    <row r="20" spans="1:3" ht="15.75" x14ac:dyDescent="0.25">
      <c r="A20" s="10" t="s">
        <v>63</v>
      </c>
      <c r="B20" s="35">
        <v>3666491</v>
      </c>
      <c r="C20" s="74">
        <v>1.2100000404269382E-2</v>
      </c>
    </row>
    <row r="21" spans="1:3" ht="15.75" x14ac:dyDescent="0.25">
      <c r="A21" s="10" t="s">
        <v>64</v>
      </c>
      <c r="B21" s="35">
        <v>3483166</v>
      </c>
      <c r="C21" s="74">
        <v>1.1495E-2</v>
      </c>
    </row>
    <row r="22" spans="1:3" ht="9.75" customHeight="1" thickBot="1" x14ac:dyDescent="0.3">
      <c r="A22" s="12"/>
      <c r="B22" s="16"/>
      <c r="C22" s="62"/>
    </row>
    <row r="23" spans="1:3" ht="20.100000000000001" customHeight="1" thickBot="1" x14ac:dyDescent="0.3">
      <c r="A23" s="21"/>
      <c r="B23" s="22"/>
      <c r="C23" s="23"/>
    </row>
    <row r="24" spans="1:3" ht="20.100000000000001" customHeight="1" thickBot="1" x14ac:dyDescent="0.3">
      <c r="A24" s="80" t="s">
        <v>33</v>
      </c>
      <c r="B24" s="81" t="s">
        <v>8</v>
      </c>
      <c r="C24" s="79" t="s">
        <v>32</v>
      </c>
    </row>
    <row r="25" spans="1:3" ht="17.100000000000001" customHeight="1" x14ac:dyDescent="0.25">
      <c r="A25" s="20" t="s">
        <v>34</v>
      </c>
      <c r="B25" s="34" t="s">
        <v>2</v>
      </c>
      <c r="C25" s="36" t="s">
        <v>2</v>
      </c>
    </row>
    <row r="26" spans="1:3" ht="17.100000000000001" customHeight="1" thickBot="1" x14ac:dyDescent="0.25">
      <c r="A26" s="28" t="s">
        <v>35</v>
      </c>
      <c r="B26" s="18" t="s">
        <v>2</v>
      </c>
      <c r="C26" s="19" t="s">
        <v>2</v>
      </c>
    </row>
    <row r="27" spans="1:3" ht="20.100000000000001" customHeight="1" thickBot="1" x14ac:dyDescent="0.25">
      <c r="A27" s="24"/>
      <c r="B27" s="27"/>
      <c r="C27" s="26"/>
    </row>
    <row r="28" spans="1:3" ht="17.100000000000001" customHeight="1" thickBot="1" x14ac:dyDescent="0.3">
      <c r="A28" s="82" t="s">
        <v>36</v>
      </c>
      <c r="B28" s="83" t="s">
        <v>8</v>
      </c>
      <c r="C28" s="79" t="s">
        <v>32</v>
      </c>
    </row>
    <row r="29" spans="1:3" ht="17.100000000000001" customHeight="1" x14ac:dyDescent="0.25">
      <c r="A29" s="20" t="s">
        <v>37</v>
      </c>
      <c r="B29" s="34" t="s">
        <v>2</v>
      </c>
      <c r="C29" s="36" t="s">
        <v>2</v>
      </c>
    </row>
    <row r="30" spans="1:3" ht="17.100000000000001" customHeight="1" thickBot="1" x14ac:dyDescent="0.25">
      <c r="A30" s="28" t="s">
        <v>35</v>
      </c>
      <c r="B30" s="18" t="s">
        <v>2</v>
      </c>
      <c r="C30" s="19" t="s">
        <v>2</v>
      </c>
    </row>
    <row r="31" spans="1:3" ht="20.100000000000001" customHeight="1" thickBot="1" x14ac:dyDescent="0.25">
      <c r="A31" s="24"/>
      <c r="B31" s="27"/>
      <c r="C31" s="84"/>
    </row>
    <row r="32" spans="1:3" ht="17.100000000000001" customHeight="1" thickBot="1" x14ac:dyDescent="0.3">
      <c r="A32" s="82" t="s">
        <v>38</v>
      </c>
      <c r="B32" s="83" t="s">
        <v>8</v>
      </c>
      <c r="C32" s="79" t="s">
        <v>32</v>
      </c>
    </row>
    <row r="33" spans="1:5" ht="17.100000000000001" customHeight="1" x14ac:dyDescent="0.25">
      <c r="A33" s="20" t="s">
        <v>39</v>
      </c>
      <c r="B33" s="34" t="s">
        <v>2</v>
      </c>
      <c r="C33" s="36" t="s">
        <v>2</v>
      </c>
    </row>
    <row r="34" spans="1:5" ht="17.100000000000001" customHeight="1" x14ac:dyDescent="0.2">
      <c r="A34" s="29" t="s">
        <v>56</v>
      </c>
      <c r="B34" s="25" t="s">
        <v>2</v>
      </c>
      <c r="C34" s="37" t="s">
        <v>2</v>
      </c>
    </row>
    <row r="35" spans="1:5" ht="17.100000000000001" customHeight="1" x14ac:dyDescent="0.25">
      <c r="A35" s="29" t="s">
        <v>48</v>
      </c>
      <c r="B35" s="35" t="s">
        <v>2</v>
      </c>
      <c r="C35" s="38" t="s">
        <v>2</v>
      </c>
    </row>
    <row r="36" spans="1:5" ht="17.100000000000001" customHeight="1" thickBot="1" x14ac:dyDescent="0.25">
      <c r="A36" s="28" t="s">
        <v>49</v>
      </c>
      <c r="B36" s="18" t="s">
        <v>2</v>
      </c>
      <c r="C36" s="19" t="s">
        <v>2</v>
      </c>
    </row>
    <row r="37" spans="1:5" ht="20.100000000000001" customHeight="1" thickBot="1" x14ac:dyDescent="0.25">
      <c r="A37" s="30"/>
      <c r="B37" s="26"/>
      <c r="C37" s="31"/>
    </row>
    <row r="38" spans="1:5" ht="18" customHeight="1" x14ac:dyDescent="0.2">
      <c r="A38" s="32"/>
      <c r="B38" s="85" t="s">
        <v>40</v>
      </c>
      <c r="C38" s="26" t="s">
        <v>42</v>
      </c>
    </row>
    <row r="39" spans="1:5" ht="18" customHeight="1" x14ac:dyDescent="0.2">
      <c r="A39" s="86" t="s">
        <v>22</v>
      </c>
      <c r="B39" s="25" t="s">
        <v>41</v>
      </c>
      <c r="C39" s="31" t="s">
        <v>40</v>
      </c>
    </row>
    <row r="40" spans="1:5" ht="18" customHeight="1" thickBot="1" x14ac:dyDescent="0.25">
      <c r="A40" s="30"/>
      <c r="B40" s="25" t="s">
        <v>11</v>
      </c>
      <c r="C40" s="31" t="s">
        <v>43</v>
      </c>
    </row>
    <row r="41" spans="1:5" ht="20.100000000000001" customHeight="1" thickBot="1" x14ac:dyDescent="0.3">
      <c r="A41" s="33" t="s">
        <v>54</v>
      </c>
      <c r="B41" s="17">
        <v>135035</v>
      </c>
      <c r="C41" s="22">
        <v>213533</v>
      </c>
    </row>
    <row r="42" spans="1:5" ht="15.95" customHeight="1" x14ac:dyDescent="0.2">
      <c r="A42" s="64" t="s">
        <v>93</v>
      </c>
      <c r="B42" s="3"/>
      <c r="C42" s="3"/>
    </row>
    <row r="43" spans="1:5" ht="73.5" customHeight="1" x14ac:dyDescent="0.25">
      <c r="A43" s="2"/>
      <c r="B43" s="2"/>
      <c r="C43" s="2"/>
    </row>
    <row r="44" spans="1:5" ht="15.75" x14ac:dyDescent="0.25">
      <c r="A44" s="89" t="s">
        <v>5</v>
      </c>
      <c r="B44" s="89"/>
      <c r="C44" s="89"/>
      <c r="D44" s="4"/>
      <c r="E44" s="4"/>
    </row>
    <row r="45" spans="1:5" ht="15" customHeight="1" x14ac:dyDescent="0.25">
      <c r="A45" s="89" t="s">
        <v>3</v>
      </c>
      <c r="B45" s="89"/>
      <c r="C45" s="89"/>
      <c r="D45" s="4"/>
      <c r="E45" s="4"/>
    </row>
    <row r="46" spans="1:5" ht="68.25" customHeight="1" x14ac:dyDescent="0.25">
      <c r="A46" s="2"/>
      <c r="B46" s="2"/>
      <c r="C46" s="2"/>
      <c r="D46" s="2"/>
      <c r="E46" s="2"/>
    </row>
    <row r="47" spans="1:5" ht="15.75" x14ac:dyDescent="0.25">
      <c r="A47" s="71" t="s">
        <v>81</v>
      </c>
      <c r="B47" s="100" t="s">
        <v>86</v>
      </c>
      <c r="C47" s="100"/>
      <c r="D47" s="5"/>
      <c r="E47" s="5"/>
    </row>
    <row r="48" spans="1:5" ht="13.5" customHeight="1" x14ac:dyDescent="0.25">
      <c r="A48" s="71" t="s">
        <v>4</v>
      </c>
      <c r="B48" s="100" t="s">
        <v>66</v>
      </c>
      <c r="C48" s="100"/>
      <c r="D48" s="5"/>
      <c r="E48" s="5"/>
    </row>
    <row r="49" spans="1:5" ht="15.75" x14ac:dyDescent="0.25">
      <c r="A49" s="71" t="s">
        <v>89</v>
      </c>
      <c r="B49" s="100" t="s">
        <v>87</v>
      </c>
      <c r="C49" s="100"/>
      <c r="D49" s="7"/>
      <c r="E49" s="7"/>
    </row>
    <row r="50" spans="1:5" ht="15" x14ac:dyDescent="0.2">
      <c r="A50" s="75"/>
      <c r="B50" s="75"/>
      <c r="C50" s="75"/>
    </row>
    <row r="51" spans="1:5" ht="15" x14ac:dyDescent="0.2">
      <c r="A51" s="87"/>
      <c r="B51" s="87"/>
      <c r="C51" s="87"/>
    </row>
    <row r="52" spans="1:5" ht="181.5" customHeight="1" thickBot="1" x14ac:dyDescent="0.25"/>
    <row r="53" spans="1:5" ht="17.25" thickBot="1" x14ac:dyDescent="0.25">
      <c r="A53" s="39" t="s">
        <v>44</v>
      </c>
      <c r="B53" s="40" t="s">
        <v>8</v>
      </c>
      <c r="C53" s="41" t="s">
        <v>32</v>
      </c>
    </row>
    <row r="54" spans="1:5" ht="15.75" x14ac:dyDescent="0.25">
      <c r="A54" s="42" t="s">
        <v>45</v>
      </c>
      <c r="B54" s="43">
        <v>129423</v>
      </c>
      <c r="C54" s="44" t="s">
        <v>51</v>
      </c>
    </row>
    <row r="55" spans="1:5" ht="15.75" x14ac:dyDescent="0.25">
      <c r="A55" s="45" t="s">
        <v>46</v>
      </c>
      <c r="B55" s="46"/>
      <c r="C55" s="44"/>
    </row>
    <row r="56" spans="1:5" ht="16.5" thickBot="1" x14ac:dyDescent="0.3">
      <c r="A56" s="47" t="s">
        <v>47</v>
      </c>
      <c r="B56" s="48">
        <v>161542</v>
      </c>
      <c r="C56" s="49" t="s">
        <v>50</v>
      </c>
    </row>
  </sheetData>
  <mergeCells count="12">
    <mergeCell ref="A8:C8"/>
    <mergeCell ref="A44:C44"/>
    <mergeCell ref="A45:C45"/>
    <mergeCell ref="A10:C10"/>
    <mergeCell ref="B47:C47"/>
    <mergeCell ref="B48:C48"/>
    <mergeCell ref="B49:C49"/>
    <mergeCell ref="A11:C11"/>
    <mergeCell ref="A12:C12"/>
    <mergeCell ref="A13:C13"/>
    <mergeCell ref="A15:C15"/>
    <mergeCell ref="A14:C14"/>
  </mergeCells>
  <printOptions horizontalCentered="1"/>
  <pageMargins left="0.78740157480314965" right="0.39370078740157483" top="0.87" bottom="0.55118110236220474" header="0.51181102362204722" footer="0.51181102362204722"/>
  <pageSetup paperSize="9" scale="64" orientation="portrait" horizontalDpi="30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ANEXO I</vt:lpstr>
      <vt:lpstr>ANEXO V</vt:lpstr>
      <vt:lpstr>ANEXO VI</vt:lpstr>
      <vt:lpstr>ANEXO VII</vt:lpstr>
      <vt:lpstr>'ANEXO I'!Area_de_impressao</vt:lpstr>
      <vt:lpstr>'ANEXO V'!Area_de_impressao</vt:lpstr>
      <vt:lpstr>'ANEXO VI'!Area_de_impressao</vt:lpstr>
      <vt:lpstr>'ANEXO VII'!Area_de_impressao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Câmara dos Deputados</dc:title>
  <dc:creator>FERNANDO</dc:creator>
  <cp:lastModifiedBy>Karlo Eric Galvão Dantas</cp:lastModifiedBy>
  <cp:lastPrinted>2006-01-19T22:03:31Z</cp:lastPrinted>
  <dcterms:created xsi:type="dcterms:W3CDTF">2000-09-07T22:20:00Z</dcterms:created>
  <dcterms:modified xsi:type="dcterms:W3CDTF">2025-04-14T15:14:14Z</dcterms:modified>
</cp:coreProperties>
</file>