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uelo\2011 a 2015\2013\RGF\3º QUADRIMESTRE\"/>
    </mc:Choice>
  </mc:AlternateContent>
  <bookViews>
    <workbookView xWindow="0" yWindow="135" windowWidth="14220" windowHeight="6795" activeTab="3"/>
  </bookViews>
  <sheets>
    <sheet name="Anexo I - Pessoal" sheetId="4" r:id="rId1"/>
    <sheet name="DISPONIB_CAIXA" sheetId="1" r:id="rId2"/>
    <sheet name="RESTOS A PAGAR" sheetId="2" r:id="rId3"/>
    <sheet name="SIMPLIFICADO_RGF" sheetId="3" r:id="rId4"/>
  </sheets>
  <externalReferences>
    <externalReference r:id="rId5"/>
  </externalReferences>
  <definedNames>
    <definedName name="_xlnm.Print_Area" localSheetId="1">DISPONIB_CAIXA!$A$1:$D$45</definedName>
    <definedName name="_xlnm.Print_Area" localSheetId="2">'RESTOS A PAGAR'!$A$1:$G$44</definedName>
    <definedName name="_xlnm.Print_Area" localSheetId="3">SIMPLIFICADO_RGF!$A$1:$C$42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</definedNames>
  <calcPr calcId="152511"/>
</workbook>
</file>

<file path=xl/calcChain.xml><?xml version="1.0" encoding="utf-8"?>
<calcChain xmlns="http://schemas.openxmlformats.org/spreadsheetml/2006/main">
  <c r="F34" i="4" l="1"/>
  <c r="F33" i="4"/>
  <c r="G22" i="4"/>
  <c r="G27" i="4" s="1"/>
  <c r="F22" i="4"/>
  <c r="F27" i="4" s="1"/>
  <c r="G18" i="4"/>
  <c r="F18" i="4"/>
  <c r="F28" i="4" l="1"/>
  <c r="F32" i="4" s="1"/>
  <c r="G28" i="2"/>
  <c r="G23" i="2"/>
  <c r="G30" i="2" s="1"/>
  <c r="B28" i="2"/>
  <c r="C28" i="2"/>
  <c r="B23" i="2"/>
  <c r="B30" i="2" s="1"/>
  <c r="C23" i="2"/>
  <c r="C30" i="2" s="1"/>
  <c r="E28" i="2"/>
  <c r="D28" i="2"/>
  <c r="E23" i="2" l="1"/>
  <c r="E30" i="2" s="1"/>
  <c r="B30" i="3" s="1"/>
  <c r="D23" i="2" l="1"/>
  <c r="D30" i="2" s="1"/>
  <c r="D28" i="1"/>
  <c r="F26" i="2" s="1"/>
  <c r="D27" i="1"/>
  <c r="F25" i="2" s="1"/>
  <c r="D16" i="1"/>
  <c r="F16" i="2" s="1"/>
  <c r="D17" i="1"/>
  <c r="F17" i="2" s="1"/>
  <c r="D18" i="1"/>
  <c r="F18" i="2" s="1"/>
  <c r="D20" i="1"/>
  <c r="F20" i="2" s="1"/>
  <c r="D21" i="1"/>
  <c r="F21" i="2" s="1"/>
  <c r="D22" i="1"/>
  <c r="D23" i="1"/>
  <c r="F22" i="2" s="1"/>
  <c r="D15" i="1"/>
  <c r="C30" i="1"/>
  <c r="B30" i="1"/>
  <c r="B25" i="1"/>
  <c r="F28" i="2" l="1"/>
  <c r="D30" i="1"/>
  <c r="B32" i="1"/>
  <c r="C25" i="1" l="1"/>
  <c r="D25" i="1" s="1"/>
  <c r="D19" i="1"/>
  <c r="F19" i="2" s="1"/>
  <c r="F23" i="2" s="1"/>
  <c r="F30" i="2" s="1"/>
  <c r="C32" i="1" l="1"/>
  <c r="D32" i="1" s="1"/>
  <c r="C30" i="3" s="1"/>
</calcChain>
</file>

<file path=xl/comments1.xml><?xml version="1.0" encoding="utf-8"?>
<comments xmlns="http://schemas.openxmlformats.org/spreadsheetml/2006/main">
  <authors>
    <author>Sinival Ribeiro da Cunha</author>
  </authors>
  <commentList>
    <comment ref="B15" authorId="0" shapeId="0">
      <text>
        <r>
          <rPr>
            <b/>
            <sz val="8"/>
            <color indexed="81"/>
            <rFont val="Tahoma"/>
            <family val="2"/>
          </rPr>
          <t>Sinival Ribeiro da Cunha:</t>
        </r>
        <r>
          <rPr>
            <sz val="8"/>
            <color indexed="81"/>
            <rFont val="Tahoma"/>
            <family val="2"/>
          </rPr>
          <t xml:space="preserve">
= conta 11.112.99.04</t>
        </r>
      </text>
    </comment>
    <comment ref="C15" authorId="0" shapeId="0">
      <text>
        <r>
          <rPr>
            <b/>
            <sz val="8"/>
            <color indexed="81"/>
            <rFont val="Tahoma"/>
            <family val="2"/>
          </rPr>
          <t>Sinival Ribeiro da Cunha:</t>
        </r>
        <r>
          <rPr>
            <sz val="8"/>
            <color indexed="81"/>
            <rFont val="Tahoma"/>
            <family val="2"/>
          </rPr>
          <t xml:space="preserve">
= 211410000 + 221210000</t>
        </r>
      </text>
    </comment>
    <comment ref="B16" authorId="0" shapeId="0">
      <text>
        <r>
          <rPr>
            <b/>
            <sz val="8"/>
            <color indexed="81"/>
            <rFont val="Tahoma"/>
            <family val="2"/>
          </rPr>
          <t>Sinival Ribeiro da Cunha:</t>
        </r>
        <r>
          <rPr>
            <sz val="8"/>
            <color indexed="81"/>
            <rFont val="Tahoma"/>
            <family val="2"/>
          </rPr>
          <t xml:space="preserve">
=112160400 (UG 010001 e UG 010090)</t>
        </r>
      </text>
    </comment>
    <comment ref="C16" authorId="0" shapeId="0">
      <text>
        <r>
          <rPr>
            <b/>
            <sz val="8"/>
            <color indexed="81"/>
            <rFont val="Tahoma"/>
            <family val="2"/>
          </rPr>
          <t>Sinival Ribeiro da Cunha:</t>
        </r>
        <r>
          <rPr>
            <sz val="8"/>
            <color indexed="81"/>
            <rFont val="Tahoma"/>
            <family val="2"/>
          </rPr>
          <t xml:space="preserve">
=295110000 (UG 010090)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Sinival Ribeiro da Cunha:</t>
        </r>
        <r>
          <rPr>
            <sz val="8"/>
            <color indexed="81"/>
            <rFont val="Tahoma"/>
            <family val="2"/>
          </rPr>
          <t xml:space="preserve">
=112160400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Sinival Ribeiro da Cunha:</t>
        </r>
        <r>
          <rPr>
            <sz val="8"/>
            <color indexed="81"/>
            <rFont val="Tahoma"/>
            <family val="2"/>
          </rPr>
          <t xml:space="preserve">
=112160400</t>
        </r>
      </text>
    </comment>
    <comment ref="C18" authorId="0" shapeId="0">
      <text>
        <r>
          <rPr>
            <b/>
            <sz val="8"/>
            <color indexed="81"/>
            <rFont val="Tahoma"/>
            <family val="2"/>
          </rPr>
          <t>Sinival Ribeiro da Cunha:</t>
        </r>
        <r>
          <rPr>
            <sz val="8"/>
            <color indexed="81"/>
            <rFont val="Tahoma"/>
            <family val="2"/>
          </rPr>
          <t xml:space="preserve">
=295110000 (PARTE) + 214220000 (PARTE)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</rPr>
          <t>Sinival Ribeiro da Cunha:</t>
        </r>
        <r>
          <rPr>
            <sz val="8"/>
            <color indexed="81"/>
            <rFont val="Tahoma"/>
            <family val="2"/>
          </rPr>
          <t xml:space="preserve">
=112160400</t>
        </r>
      </text>
    </comment>
    <comment ref="B20" authorId="0" shapeId="0">
      <text>
        <r>
          <rPr>
            <b/>
            <sz val="8"/>
            <color indexed="81"/>
            <rFont val="Tahoma"/>
            <family val="2"/>
          </rPr>
          <t>Sinival Ribeiro da Cunha:</t>
        </r>
        <r>
          <rPr>
            <sz val="8"/>
            <color indexed="81"/>
            <rFont val="Tahoma"/>
            <family val="2"/>
          </rPr>
          <t xml:space="preserve">
=112160400</t>
        </r>
      </text>
    </comment>
    <comment ref="C20" authorId="0" shapeId="0">
      <text>
        <r>
          <rPr>
            <b/>
            <sz val="8"/>
            <color indexed="81"/>
            <rFont val="Tahoma"/>
            <family val="2"/>
          </rPr>
          <t>Sinival Ribeiro da Cunha:</t>
        </r>
        <r>
          <rPr>
            <sz val="8"/>
            <color indexed="81"/>
            <rFont val="Tahoma"/>
            <family val="2"/>
          </rPr>
          <t xml:space="preserve">
=295110000 (PARTE) + 214220000 (PARTE)</t>
        </r>
      </text>
    </comment>
    <comment ref="B21" authorId="0" shapeId="0">
      <text>
        <r>
          <rPr>
            <b/>
            <sz val="8"/>
            <color indexed="81"/>
            <rFont val="Tahoma"/>
            <family val="2"/>
          </rPr>
          <t>Sinival Ribeiro da Cunha:</t>
        </r>
        <r>
          <rPr>
            <sz val="8"/>
            <color indexed="81"/>
            <rFont val="Tahoma"/>
            <family val="2"/>
          </rPr>
          <t xml:space="preserve">
=112160400 (UG 010090)</t>
        </r>
      </text>
    </comment>
    <comment ref="B22" authorId="0" shapeId="0">
      <text>
        <r>
          <rPr>
            <b/>
            <sz val="8"/>
            <color indexed="81"/>
            <rFont val="Tahoma"/>
            <family val="2"/>
          </rPr>
          <t>Sinival Ribeiro da Cunha:</t>
        </r>
        <r>
          <rPr>
            <sz val="8"/>
            <color indexed="81"/>
            <rFont val="Tahoma"/>
            <family val="2"/>
          </rPr>
          <t xml:space="preserve">
=112160400 (REF. 211490100)</t>
        </r>
      </text>
    </comment>
    <comment ref="C22" authorId="0" shapeId="0">
      <text>
        <r>
          <rPr>
            <b/>
            <sz val="8"/>
            <color indexed="81"/>
            <rFont val="Tahoma"/>
            <family val="2"/>
          </rPr>
          <t>Sinival Ribeiro da Cunha:</t>
        </r>
        <r>
          <rPr>
            <sz val="8"/>
            <color indexed="81"/>
            <rFont val="Tahoma"/>
            <family val="2"/>
          </rPr>
          <t xml:space="preserve">
=211490100 (EXCETO C/C 010001 E 999 - PESSOAL)</t>
        </r>
      </text>
    </comment>
    <comment ref="B23" authorId="0" shapeId="0">
      <text>
        <r>
          <rPr>
            <b/>
            <sz val="8"/>
            <color indexed="81"/>
            <rFont val="Tahoma"/>
            <family val="2"/>
          </rPr>
          <t>Sinival Ribeiro da Cunha:</t>
        </r>
        <r>
          <rPr>
            <sz val="8"/>
            <color indexed="81"/>
            <rFont val="Tahoma"/>
            <family val="2"/>
          </rPr>
          <t xml:space="preserve">
=112160400 + 112162200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Sinival Ribeiro da Cunha:</t>
        </r>
        <r>
          <rPr>
            <sz val="8"/>
            <color indexed="81"/>
            <rFont val="Tahoma"/>
            <family val="2"/>
          </rPr>
          <t xml:space="preserve">
=112160400 (FONTE 100 + 300)</t>
        </r>
      </text>
    </comment>
    <comment ref="C27" authorId="0" shapeId="0">
      <text>
        <r>
          <rPr>
            <b/>
            <sz val="8"/>
            <color indexed="81"/>
            <rFont val="Tahoma"/>
            <family val="2"/>
          </rPr>
          <t>Sinival Ribeiro da Cunha:</t>
        </r>
        <r>
          <rPr>
            <sz val="8"/>
            <color indexed="81"/>
            <rFont val="Tahoma"/>
            <family val="2"/>
          </rPr>
          <t xml:space="preserve">
=211100000 + 211400000 (PARTE) + 212100000 + 295110000 (PARTE) + 214220000 (PARTE)</t>
        </r>
      </text>
    </comment>
    <comment ref="B28" authorId="0" shapeId="0">
      <text>
        <r>
          <rPr>
            <b/>
            <sz val="8"/>
            <color indexed="81"/>
            <rFont val="Tahoma"/>
            <family val="2"/>
          </rPr>
          <t>Sinival Ribeiro da Cunha:</t>
        </r>
        <r>
          <rPr>
            <sz val="8"/>
            <color indexed="81"/>
            <rFont val="Tahoma"/>
            <family val="2"/>
          </rPr>
          <t xml:space="preserve">
=112160400</t>
        </r>
      </text>
    </comment>
  </commentList>
</comments>
</file>

<file path=xl/comments2.xml><?xml version="1.0" encoding="utf-8"?>
<comments xmlns="http://schemas.openxmlformats.org/spreadsheetml/2006/main">
  <authors>
    <author>Sinival Ribeiro da Cunha</author>
  </authors>
  <commentList>
    <comment ref="B13" authorId="0" shapeId="0">
      <text>
        <r>
          <rPr>
            <b/>
            <sz val="8"/>
            <color indexed="81"/>
            <rFont val="Tahoma"/>
            <family val="2"/>
          </rPr>
          <t>Sinival Ribeiro da Cunha:</t>
        </r>
        <r>
          <rPr>
            <sz val="8"/>
            <color indexed="81"/>
            <rFont val="Tahoma"/>
            <family val="2"/>
          </rPr>
          <t xml:space="preserve">
212110200 + 212120200 + 2121960XX (PARTE)</t>
        </r>
      </text>
    </comment>
    <comment ref="C13" authorId="0" shapeId="0">
      <text>
        <r>
          <rPr>
            <b/>
            <sz val="8"/>
            <color indexed="81"/>
            <rFont val="Tahoma"/>
            <family val="2"/>
          </rPr>
          <t>Sinival Ribeiro da Cunha:</t>
        </r>
        <r>
          <rPr>
            <sz val="8"/>
            <color indexed="81"/>
            <rFont val="Tahoma"/>
            <family val="2"/>
          </rPr>
          <t xml:space="preserve">
=212110100 + 212120100 + 2121960XX (PARTE)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Sinival Ribeiro da Cunha:</t>
        </r>
        <r>
          <rPr>
            <sz val="8"/>
            <color indexed="81"/>
            <rFont val="Tahoma"/>
            <family val="2"/>
          </rPr>
          <t xml:space="preserve">
=295110101 + 295110102</t>
        </r>
      </text>
    </comment>
    <comment ref="E13" authorId="0" shapeId="0">
      <text>
        <r>
          <rPr>
            <b/>
            <sz val="8"/>
            <color indexed="81"/>
            <rFont val="Tahoma"/>
            <family val="2"/>
          </rPr>
          <t>Sinival Ribeiro da Cunha:</t>
        </r>
        <r>
          <rPr>
            <sz val="8"/>
            <color indexed="81"/>
            <rFont val="Tahoma"/>
            <family val="2"/>
          </rPr>
          <t xml:space="preserve">
=195310000</t>
        </r>
      </text>
    </comment>
  </commentList>
</comments>
</file>

<file path=xl/sharedStrings.xml><?xml version="1.0" encoding="utf-8"?>
<sst xmlns="http://schemas.openxmlformats.org/spreadsheetml/2006/main" count="170" uniqueCount="108">
  <si>
    <t>UNIÃO - PODER LEGISLATIVO</t>
  </si>
  <si>
    <t>CÂMARA DOS DEPUTADOS</t>
  </si>
  <si>
    <t>RELATÓRIO DE GESTÃO FISCAL</t>
  </si>
  <si>
    <t>DEMONSTRATIVO DA DISPONIBILIDADE DE CAIXA</t>
  </si>
  <si>
    <t>ORÇAMENTOS FISCAL E DA SEGURIDADE SOCIAL</t>
  </si>
  <si>
    <t xml:space="preserve"> RGF – ANEXO V (LRF, art. 55, Inciso III, alínea "a")</t>
  </si>
  <si>
    <t>DESTINAÇÃO DE RECURSOS</t>
  </si>
  <si>
    <t xml:space="preserve">DISPONIBILIDADE </t>
  </si>
  <si>
    <t>DE CAIXA</t>
  </si>
  <si>
    <t xml:space="preserve">OBRIGAÇÕES  </t>
  </si>
  <si>
    <t xml:space="preserve">DE CAIXA </t>
  </si>
  <si>
    <t>BRUTA</t>
  </si>
  <si>
    <t>FINANCEIRAS</t>
  </si>
  <si>
    <t>LÍQUIDA</t>
  </si>
  <si>
    <t>(a)</t>
  </si>
  <si>
    <t>(b)</t>
  </si>
  <si>
    <t>(c) = (a – b)</t>
  </si>
  <si>
    <t xml:space="preserve">         Fonte não cadastrada (NC)</t>
  </si>
  <si>
    <t xml:space="preserve">         50 - Recursos Não-Financeiros Diretamente Arrecadados</t>
  </si>
  <si>
    <t xml:space="preserve">         51 - Contribuição Social s/ o Lucro das PJ </t>
  </si>
  <si>
    <t xml:space="preserve">         53 - Contribuição  p/ o Financiamento da Seguridade Social</t>
  </si>
  <si>
    <t xml:space="preserve">         56 - Contribuição Plano Seguridade Social Servidor</t>
  </si>
  <si>
    <t xml:space="preserve">         69 - Contribuição Patronal para o Plano de Seg. Social do Servidor</t>
  </si>
  <si>
    <t xml:space="preserve">         80 - Recursos Financeiros Diretamente Arrecadados</t>
  </si>
  <si>
    <t xml:space="preserve">         90 - Recursos Diversos</t>
  </si>
  <si>
    <t>TOTAL DOS RECURSOS VINCULADOS (I)</t>
  </si>
  <si>
    <t xml:space="preserve">         00 - Recursos Ordinários</t>
  </si>
  <si>
    <t xml:space="preserve">         99 - Recursos do Fundo de Estabilização Fiscal</t>
  </si>
  <si>
    <t>TOTAL DOS RECURSOS NÃO VINCULADOS (II)</t>
  </si>
  <si>
    <t>TOTAL (III) = (I + II)</t>
  </si>
  <si>
    <t>REGIME PRÓPRIO DE PREVIDÊNCIA</t>
  </si>
  <si>
    <r>
      <t>DOS SERVIDORES</t>
    </r>
    <r>
      <rPr>
        <vertAlign val="superscript"/>
        <sz val="8"/>
        <rFont val="Times New Roman"/>
        <family val="1"/>
      </rPr>
      <t>1</t>
    </r>
  </si>
  <si>
    <t>Diretor-Geral</t>
  </si>
  <si>
    <t>RICARDO SOARES DE ALMEIDA</t>
  </si>
  <si>
    <t>EVANDRO LOPES COSTA</t>
  </si>
  <si>
    <t>Secretário de Controle Interno</t>
  </si>
  <si>
    <t>Diretor de Finanças, Orçamento e Contabilidade</t>
  </si>
  <si>
    <t>DEMONSTRATIVO DOS RESTOS A PAGAR</t>
  </si>
  <si>
    <t xml:space="preserve">RGF – ANEXO VI (LRF, art. 55, inciso III, alínea "b") </t>
  </si>
  <si>
    <t>RESTOS A PAGAR</t>
  </si>
  <si>
    <t>DISPONIBILIDADE DE CAIXA LÍQUIDA (ANTES DA INSCRIÇÃO EM RESTOS A PAGAR NÃO PROCESSADOS DO EXERCÍCIO)</t>
  </si>
  <si>
    <t>EMPENHOS NÃO LIQUIDADOS CANCELADOS (NÃO INSCRITOS POR INSUFICIÊNCIA FINANCEIRA)</t>
  </si>
  <si>
    <t>Liquidados e Não Pagos  (Processados)</t>
  </si>
  <si>
    <t>Empenhados e Não Liquidados             (Não Processados)</t>
  </si>
  <si>
    <t>Do Exercício</t>
  </si>
  <si>
    <t>De Exercícios Anteriores</t>
  </si>
  <si>
    <t xml:space="preserve">         51 - Contribuição Social s/ o Lucro das Pessoas Jurídicas</t>
  </si>
  <si>
    <t xml:space="preserve">         95 - Doações de Entidades Internacionais</t>
  </si>
  <si>
    <t>REGIME PRÓPRIO DE PREVIDÊNCIA DOS SERVIDORES</t>
  </si>
  <si>
    <t xml:space="preserve">De Exercícios Anteriores </t>
  </si>
  <si>
    <t>JANEIRO A DEZEMBRO/2013</t>
  </si>
  <si>
    <t>SÉRGIO SAMPAIO CONTREIRAS DE ALMEIDA</t>
  </si>
  <si>
    <t>JANEIRO A DEZEMBRO DE 2013</t>
  </si>
  <si>
    <t>Nota: Elaborado com base no manual aprovado pela Portaria nº 637, de 18 de outubro de 2012, da Secretaria do Tesouro Nacional.</t>
  </si>
  <si>
    <t>DEMONSTRATIVO SIMPLIFICADO DO RELATÓRIO DE GESTÃO FISCAL</t>
  </si>
  <si>
    <t xml:space="preserve"> LRF, art. 48 - Anexo VII</t>
  </si>
  <si>
    <t>DESPESA COM PESSOAL</t>
  </si>
  <si>
    <t>VALOR</t>
  </si>
  <si>
    <t>% SOBRE A RCL</t>
  </si>
  <si>
    <t>Despesa Total com Pessoal - DTP</t>
  </si>
  <si>
    <t>Limite Máximo (incisos I, II e III, art. 20 da LRF) - &lt;%&gt;</t>
  </si>
  <si>
    <t>Limite Prudencial  (parágrafo único, art. 22 da LRF) - &lt;%&gt;</t>
  </si>
  <si>
    <t xml:space="preserve">DÍVIDA CONSOLIDADA </t>
  </si>
  <si>
    <t>Dívida Consolidada Líquida</t>
  </si>
  <si>
    <t>Limite Definido por Resolução do Senado Federal</t>
  </si>
  <si>
    <t>GARANTIAS DE VALORES</t>
  </si>
  <si>
    <t>Total das Garantias Concedidas</t>
  </si>
  <si>
    <t>OPERAÇÕES DE CRÉDITO</t>
  </si>
  <si>
    <t>Operações de Crédito Internas e Externas</t>
  </si>
  <si>
    <t>Operações de Crédito por Antecipação da Receita</t>
  </si>
  <si>
    <t>Limite Definido pelo Senado Federal para Operações de Crédito Externas e Internas</t>
  </si>
  <si>
    <t>Limite Definido pelo Senado Federal para Operações de Crédito por Antecipação da Receita</t>
  </si>
  <si>
    <t>INSCRIÇÃO EM RESTOS A PAGAR NÃO PROCESSADOS DO EXERCÍCIO</t>
  </si>
  <si>
    <t>Valor Total</t>
  </si>
  <si>
    <r>
      <rPr>
        <b/>
        <sz val="8"/>
        <rFont val="Times New Roman"/>
        <family val="1"/>
      </rPr>
      <t>FONTE: SIAFI 2013</t>
    </r>
    <r>
      <rPr>
        <sz val="8"/>
        <rFont val="Times New Roman"/>
        <family val="1"/>
      </rPr>
      <t xml:space="preserve"> (OPERACIONAL E GERENCIAL). </t>
    </r>
    <r>
      <rPr>
        <b/>
        <sz val="8"/>
        <rFont val="Times New Roman"/>
        <family val="1"/>
      </rPr>
      <t>SIAFI OPERACIONAL</t>
    </r>
    <r>
      <rPr>
        <sz val="8"/>
        <rFont val="Times New Roman"/>
        <family val="1"/>
      </rPr>
      <t xml:space="preserve">: Transações "Balansint" (Balanço Patrimonial), "Balancete" (apenas saldos das contas contábeis) e "Conrazao" (para detalhamento das contas 211450000, 21149XX00 e 212120200); </t>
    </r>
    <r>
      <rPr>
        <b/>
        <sz val="8"/>
        <rFont val="Times New Roman"/>
        <family val="1"/>
      </rPr>
      <t>SIAFI GERENCIAL</t>
    </r>
    <r>
      <rPr>
        <sz val="8"/>
        <rFont val="Times New Roman"/>
        <family val="1"/>
      </rPr>
      <t>: Grupos de Informação "Limite Saque Vinc Pg" (por UG e Fonte SOF), Andrey_Rec Diferidos (apenas UG 010001 e Fonte SOF) e Andrey_LRF_DRP 01 (RP não Processados por UG e Fonte SOF).</t>
    </r>
  </si>
  <si>
    <t xml:space="preserve">DEMONSTRATIVO DA DESPESA COM PESSOAL </t>
  </si>
  <si>
    <t>JANEIRO/2013 A DEZEMBRO/2013</t>
  </si>
  <si>
    <t xml:space="preserve"> RGF - ANEXO I (LRF, art. 55, inciso I, alínea "a")</t>
  </si>
  <si>
    <t>DESPESAS EXECUTADAS</t>
  </si>
  <si>
    <t>(Janeiro/2013 a Dezembro/2013)</t>
  </si>
  <si>
    <t>LIQUIDADAS</t>
  </si>
  <si>
    <t>INSCRITAS EM</t>
  </si>
  <si>
    <t xml:space="preserve"> RESTOS A PAGAR</t>
  </si>
  <si>
    <t xml:space="preserve">NÃO </t>
  </si>
  <si>
    <t xml:space="preserve"> PROCESSADOS</t>
  </si>
  <si>
    <t>DESPESA BRUTA COM PESSOAL (I)</t>
  </si>
  <si>
    <t xml:space="preserve">    Pessoal Ativo</t>
  </si>
  <si>
    <t xml:space="preserve">    Pessoal Inativo e Pensionistas</t>
  </si>
  <si>
    <t>Outras despesas de pessoal decorrentes de contratos de terceirização (§ 1º do art. 18 da LRF)</t>
  </si>
  <si>
    <t>DESPESAS NÃO COMPUTADAS (§ 1º do art. 19 da LRF) (II)</t>
  </si>
  <si>
    <t>Indenizações por Demissão e Incentivos à Demissão Voluntária</t>
  </si>
  <si>
    <t>Decorrentes de Decisão Judicial</t>
  </si>
  <si>
    <t>Despesas de Exercícios Anteriores</t>
  </si>
  <si>
    <t>Inativos e Pensionistas com Recursos Vinculados</t>
  </si>
  <si>
    <t>DESPESA LÍQUIDA COM PESSOAL (III) = (I - II)</t>
  </si>
  <si>
    <t>DESPESA TOTAL COM PESSOAL - DTP (IV) = (III a + III b)</t>
  </si>
  <si>
    <t>APURAÇÃO DO CUMPRIMENTO DO LIMITE LEGAL</t>
  </si>
  <si>
    <t>RECEITA CORRENTE LÍQUIDA - RCL (V)</t>
  </si>
  <si>
    <t>% do DESPESA TOTAL COM PESSOAL - DTP sobre a RCL (VI) = (IV/V)*100</t>
  </si>
  <si>
    <t>LIMITE MÁXIMO (incisos I, II e III, art. 20 da LRF) - (1,210000%)</t>
  </si>
  <si>
    <t>LIMITE PRUDENCIAL (parágrafo único, art. 22 da LRF) - (1,149500%)</t>
  </si>
  <si>
    <t>FONTE: Receita: STN; Despesa: SIAFI 2013 - 16/jan/2014 - 14h20.</t>
  </si>
  <si>
    <t>Nota: Durante o exercício, somente as despesas liquidadas são consideradas executadas. No encerramento do exercício, as despesas não liquidadas</t>
  </si>
  <si>
    <t>inscritas em restos a pagar não processados são também consideradas executadas. Dessa forma, para maior transparência, as despesas executadas</t>
  </si>
  <si>
    <t>estão segregadas em:</t>
  </si>
  <si>
    <t xml:space="preserve">          . a) Despesas liquidadas,  consideradas aquelas em que houve a entrega do material ou serviço, nos termos do art. 63 da Lei 4.320/64;</t>
  </si>
  <si>
    <t xml:space="preserve">          . b) Despesas empenhadas mas não liquidadas, inscritas em Restos a Pagar não processados, consideradas liquidadas no encerramento do exercício,</t>
  </si>
  <si>
    <t>por força do art.35, inciso II da Lei 4.320/64.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</si>
</sst>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R$ &quot;#,##0.00_);[Red]\(&quot;R$ &quot;#,##0.00\)"/>
    <numFmt numFmtId="165" formatCode="_(* #,##0.00_);_(* \(#,##0.00\);_(* &quot;-&quot;??_);_(@_)"/>
    <numFmt numFmtId="166" formatCode="#,##0.000000"/>
    <numFmt numFmtId="167" formatCode="0.000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8"/>
      <name val="Arial"/>
      <family val="2"/>
    </font>
    <font>
      <vertAlign val="superscript"/>
      <sz val="8"/>
      <name val="Times New Roman"/>
      <family val="1"/>
    </font>
    <font>
      <sz val="10"/>
      <name val="Times New Roman"/>
      <family val="1"/>
    </font>
    <font>
      <sz val="8"/>
      <color theme="1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9" fontId="6" fillId="0" borderId="0"/>
    <xf numFmtId="0" fontId="1" fillId="0" borderId="0"/>
    <xf numFmtId="0" fontId="10" fillId="0" borderId="0"/>
    <xf numFmtId="165" fontId="10" fillId="0" borderId="0" applyFont="0" applyFill="0" applyBorder="0" applyAlignment="0" applyProtection="0"/>
  </cellStyleXfs>
  <cellXfs count="166">
    <xf numFmtId="0" fontId="0" fillId="0" borderId="0" xfId="0"/>
    <xf numFmtId="0" fontId="2" fillId="2" borderId="4" xfId="3" applyFont="1" applyFill="1" applyBorder="1" applyAlignment="1">
      <alignment horizontal="left" vertical="center" wrapText="1"/>
    </xf>
    <xf numFmtId="165" fontId="2" fillId="2" borderId="4" xfId="3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0" fontId="4" fillId="2" borderId="3" xfId="1" applyFont="1" applyFill="1" applyBorder="1" applyAlignment="1">
      <alignment horizontal="center" vertical="center" wrapText="1"/>
    </xf>
    <xf numFmtId="165" fontId="1" fillId="2" borderId="1" xfId="1" applyNumberForma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/>
    </xf>
    <xf numFmtId="165" fontId="7" fillId="2" borderId="2" xfId="1" applyNumberFormat="1" applyFont="1" applyFill="1" applyBorder="1" applyAlignment="1">
      <alignment horizontal="left" vertical="center" wrapText="1"/>
    </xf>
    <xf numFmtId="165" fontId="2" fillId="2" borderId="2" xfId="1" applyNumberFormat="1" applyFont="1" applyFill="1" applyBorder="1" applyAlignment="1">
      <alignment horizontal="left" vertical="center"/>
    </xf>
    <xf numFmtId="165" fontId="2" fillId="2" borderId="2" xfId="1" applyNumberFormat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/>
    </xf>
    <xf numFmtId="165" fontId="2" fillId="2" borderId="4" xfId="1" applyNumberFormat="1" applyFont="1" applyFill="1" applyBorder="1" applyAlignment="1">
      <alignment horizontal="left" vertical="center" wrapText="1"/>
    </xf>
    <xf numFmtId="165" fontId="2" fillId="2" borderId="4" xfId="1" applyNumberFormat="1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left" vertical="center" wrapText="1"/>
    </xf>
    <xf numFmtId="165" fontId="2" fillId="2" borderId="1" xfId="1" applyNumberFormat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165" fontId="2" fillId="2" borderId="3" xfId="1" applyNumberFormat="1" applyFont="1" applyFill="1" applyBorder="1" applyAlignment="1">
      <alignment horizontal="left" vertical="center" wrapText="1"/>
    </xf>
    <xf numFmtId="165" fontId="2" fillId="2" borderId="3" xfId="1" applyNumberFormat="1" applyFont="1" applyFill="1" applyBorder="1" applyAlignment="1">
      <alignment horizontal="left" vertical="center"/>
    </xf>
    <xf numFmtId="165" fontId="7" fillId="2" borderId="4" xfId="1" applyNumberFormat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/>
    </xf>
    <xf numFmtId="165" fontId="2" fillId="2" borderId="0" xfId="1" applyNumberFormat="1" applyFont="1" applyFill="1" applyBorder="1" applyAlignment="1">
      <alignment horizontal="left" vertical="center" wrapText="1"/>
    </xf>
    <xf numFmtId="165" fontId="2" fillId="2" borderId="6" xfId="1" applyNumberFormat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2" fillId="2" borderId="0" xfId="1" applyNumberFormat="1" applyFont="1" applyFill="1" applyBorder="1" applyAlignment="1">
      <alignment vertical="center"/>
    </xf>
    <xf numFmtId="37" fontId="2" fillId="2" borderId="0" xfId="1" applyNumberFormat="1" applyFont="1" applyFill="1" applyBorder="1" applyAlignment="1">
      <alignment horizontal="right" vertical="center"/>
    </xf>
    <xf numFmtId="0" fontId="2" fillId="2" borderId="0" xfId="1" applyNumberFormat="1" applyFont="1" applyFill="1" applyBorder="1" applyAlignment="1">
      <alignment horizontal="center" vertical="center"/>
    </xf>
    <xf numFmtId="49" fontId="2" fillId="2" borderId="0" xfId="1" applyNumberFormat="1" applyFont="1" applyFill="1" applyBorder="1" applyAlignment="1">
      <alignment vertical="center"/>
    </xf>
    <xf numFmtId="49" fontId="2" fillId="2" borderId="0" xfId="1" applyNumberFormat="1" applyFont="1" applyFill="1" applyAlignment="1">
      <alignment vertical="center"/>
    </xf>
    <xf numFmtId="0" fontId="2" fillId="2" borderId="0" xfId="1" applyNumberFormat="1" applyFont="1" applyFill="1" applyAlignment="1">
      <alignment vertical="center"/>
    </xf>
    <xf numFmtId="0" fontId="1" fillId="2" borderId="0" xfId="3" applyFill="1" applyAlignment="1">
      <alignment vertical="center"/>
    </xf>
    <xf numFmtId="0" fontId="3" fillId="2" borderId="0" xfId="3" applyNumberFormat="1" applyFont="1" applyFill="1" applyAlignment="1">
      <alignment vertical="center"/>
    </xf>
    <xf numFmtId="0" fontId="2" fillId="2" borderId="0" xfId="3" applyNumberFormat="1" applyFont="1" applyFill="1" applyAlignment="1" applyProtection="1">
      <alignment vertical="center"/>
      <protection locked="0" hidden="1"/>
    </xf>
    <xf numFmtId="0" fontId="2" fillId="2" borderId="0" xfId="3" applyNumberFormat="1" applyFont="1" applyFill="1" applyAlignment="1" applyProtection="1">
      <alignment vertical="center"/>
      <protection hidden="1"/>
    </xf>
    <xf numFmtId="165" fontId="2" fillId="2" borderId="2" xfId="3" applyNumberFormat="1" applyFont="1" applyFill="1" applyBorder="1" applyAlignment="1">
      <alignment horizontal="center" vertical="center" wrapText="1"/>
    </xf>
    <xf numFmtId="0" fontId="2" fillId="2" borderId="0" xfId="3" applyNumberFormat="1" applyFont="1" applyFill="1" applyBorder="1" applyAlignment="1">
      <alignment vertical="center"/>
    </xf>
    <xf numFmtId="0" fontId="2" fillId="2" borderId="2" xfId="3" applyFont="1" applyFill="1" applyBorder="1" applyAlignment="1">
      <alignment horizontal="left" vertical="center"/>
    </xf>
    <xf numFmtId="165" fontId="2" fillId="2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2" borderId="2" xfId="3" applyFont="1" applyFill="1" applyBorder="1" applyAlignment="1">
      <alignment horizontal="left" vertical="center" wrapText="1"/>
    </xf>
    <xf numFmtId="165" fontId="2" fillId="2" borderId="4" xfId="3" applyNumberFormat="1" applyFont="1" applyFill="1" applyBorder="1" applyAlignment="1">
      <alignment horizontal="right" vertical="center" wrapText="1"/>
    </xf>
    <xf numFmtId="165" fontId="7" fillId="2" borderId="4" xfId="3" applyNumberFormat="1" applyFont="1" applyFill="1" applyBorder="1" applyAlignment="1">
      <alignment horizontal="right" vertical="center" wrapText="1"/>
    </xf>
    <xf numFmtId="165" fontId="2" fillId="2" borderId="2" xfId="3" applyNumberFormat="1" applyFont="1" applyFill="1" applyBorder="1" applyAlignment="1">
      <alignment horizontal="right" vertical="center" wrapText="1"/>
    </xf>
    <xf numFmtId="165" fontId="7" fillId="2" borderId="2" xfId="3" applyNumberFormat="1" applyFont="1" applyFill="1" applyBorder="1" applyAlignment="1">
      <alignment horizontal="right" vertical="center" wrapText="1"/>
    </xf>
    <xf numFmtId="37" fontId="2" fillId="2" borderId="0" xfId="3" applyNumberFormat="1" applyFont="1" applyFill="1" applyBorder="1" applyAlignment="1">
      <alignment horizontal="right" vertical="center"/>
    </xf>
    <xf numFmtId="0" fontId="2" fillId="2" borderId="0" xfId="3" applyNumberFormat="1" applyFont="1" applyFill="1" applyBorder="1" applyAlignment="1">
      <alignment horizontal="center" vertical="center"/>
    </xf>
    <xf numFmtId="0" fontId="2" fillId="2" borderId="0" xfId="3" applyNumberFormat="1" applyFont="1" applyFill="1" applyBorder="1" applyAlignment="1">
      <alignment horizontal="center" vertical="center"/>
    </xf>
    <xf numFmtId="0" fontId="7" fillId="2" borderId="0" xfId="3" applyNumberFormat="1" applyFont="1" applyFill="1" applyAlignment="1">
      <alignment vertical="center"/>
    </xf>
    <xf numFmtId="0" fontId="2" fillId="2" borderId="0" xfId="3" applyFont="1" applyFill="1" applyAlignment="1">
      <alignment vertical="center" wrapText="1"/>
    </xf>
    <xf numFmtId="0" fontId="2" fillId="2" borderId="0" xfId="3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vertical="center"/>
    </xf>
    <xf numFmtId="165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right" vertical="center"/>
    </xf>
    <xf numFmtId="0" fontId="2" fillId="0" borderId="4" xfId="0" applyNumberFormat="1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vertical="center"/>
    </xf>
    <xf numFmtId="165" fontId="2" fillId="0" borderId="5" xfId="0" applyNumberFormat="1" applyFont="1" applyFill="1" applyBorder="1" applyAlignment="1">
      <alignment horizontal="right" vertical="center"/>
    </xf>
    <xf numFmtId="10" fontId="2" fillId="0" borderId="2" xfId="0" applyNumberFormat="1" applyFont="1" applyFill="1" applyBorder="1" applyAlignment="1">
      <alignment vertical="center"/>
    </xf>
    <xf numFmtId="165" fontId="2" fillId="0" borderId="8" xfId="0" applyNumberFormat="1" applyFont="1" applyFill="1" applyBorder="1" applyAlignment="1">
      <alignment horizontal="right" vertical="center"/>
    </xf>
    <xf numFmtId="10" fontId="2" fillId="0" borderId="3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0" fontId="2" fillId="0" borderId="4" xfId="0" applyNumberFormat="1" applyFont="1" applyFill="1" applyBorder="1" applyAlignment="1">
      <alignment vertical="center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9" fontId="2" fillId="0" borderId="5" xfId="0" applyNumberFormat="1" applyFont="1" applyFill="1" applyBorder="1" applyAlignment="1">
      <alignment horizontal="center" vertical="center"/>
    </xf>
    <xf numFmtId="39" fontId="2" fillId="0" borderId="8" xfId="0" applyNumberFormat="1" applyFont="1" applyFill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/>
    </xf>
    <xf numFmtId="39" fontId="2" fillId="0" borderId="4" xfId="0" applyNumberFormat="1" applyFont="1" applyFill="1" applyBorder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right" vertical="center" wrapText="1"/>
    </xf>
    <xf numFmtId="165" fontId="2" fillId="2" borderId="3" xfId="1" applyNumberFormat="1" applyFont="1" applyFill="1" applyBorder="1" applyAlignment="1">
      <alignment horizontal="right" vertical="center" wrapText="1"/>
    </xf>
    <xf numFmtId="0" fontId="3" fillId="2" borderId="0" xfId="1" applyFont="1" applyFill="1" applyAlignment="1">
      <alignment horizontal="center" vertical="center"/>
    </xf>
    <xf numFmtId="0" fontId="2" fillId="2" borderId="0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right" vertical="center"/>
    </xf>
    <xf numFmtId="165" fontId="2" fillId="2" borderId="3" xfId="1" applyNumberFormat="1" applyFont="1" applyFill="1" applyBorder="1" applyAlignment="1">
      <alignment horizontal="right" vertical="center"/>
    </xf>
    <xf numFmtId="0" fontId="2" fillId="2" borderId="9" xfId="3" applyFont="1" applyFill="1" applyBorder="1" applyAlignment="1">
      <alignment horizontal="left" vertical="center" wrapText="1"/>
    </xf>
    <xf numFmtId="0" fontId="2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2" fillId="2" borderId="0" xfId="3" applyFont="1" applyFill="1" applyAlignment="1">
      <alignment horizontal="right" vertical="center" wrapText="1"/>
    </xf>
    <xf numFmtId="0" fontId="2" fillId="2" borderId="0" xfId="3" applyFont="1" applyFill="1" applyBorder="1" applyAlignment="1">
      <alignment horizontal="left" vertical="center" wrapText="1"/>
    </xf>
    <xf numFmtId="164" fontId="2" fillId="2" borderId="0" xfId="3" applyNumberFormat="1" applyFont="1" applyFill="1" applyBorder="1" applyAlignment="1">
      <alignment horizontal="right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2" fillId="2" borderId="3" xfId="3" applyFont="1" applyFill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center" wrapText="1"/>
    </xf>
    <xf numFmtId="0" fontId="2" fillId="2" borderId="0" xfId="3" applyNumberFormat="1" applyFont="1" applyFill="1" applyBorder="1" applyAlignment="1">
      <alignment horizontal="center" vertical="center"/>
    </xf>
    <xf numFmtId="0" fontId="7" fillId="2" borderId="0" xfId="3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4" applyNumberFormat="1" applyFont="1" applyFill="1" applyAlignment="1"/>
    <xf numFmtId="0" fontId="2" fillId="0" borderId="0" xfId="4" applyNumberFormat="1" applyFont="1" applyFill="1" applyAlignment="1"/>
    <xf numFmtId="0" fontId="10" fillId="0" borderId="0" xfId="4" applyFill="1"/>
    <xf numFmtId="0" fontId="2" fillId="0" borderId="0" xfId="4" applyNumberFormat="1" applyFont="1" applyFill="1" applyAlignment="1">
      <alignment horizontal="center"/>
    </xf>
    <xf numFmtId="0" fontId="3" fillId="0" borderId="0" xfId="4" applyNumberFormat="1" applyFont="1" applyFill="1" applyAlignment="1">
      <alignment horizontal="center"/>
    </xf>
    <xf numFmtId="164" fontId="2" fillId="0" borderId="0" xfId="4" applyNumberFormat="1" applyFont="1" applyFill="1" applyAlignment="1">
      <alignment horizontal="right"/>
    </xf>
    <xf numFmtId="0" fontId="2" fillId="0" borderId="9" xfId="4" applyNumberFormat="1" applyFont="1" applyFill="1" applyBorder="1" applyAlignment="1">
      <alignment horizontal="center" vertical="center"/>
    </xf>
    <xf numFmtId="0" fontId="2" fillId="0" borderId="10" xfId="4" applyNumberFormat="1" applyFont="1" applyFill="1" applyBorder="1" applyAlignment="1">
      <alignment horizontal="center"/>
    </xf>
    <xf numFmtId="0" fontId="2" fillId="0" borderId="9" xfId="4" applyNumberFormat="1" applyFont="1" applyFill="1" applyBorder="1" applyAlignment="1">
      <alignment horizontal="center"/>
    </xf>
    <xf numFmtId="0" fontId="2" fillId="0" borderId="0" xfId="4" applyNumberFormat="1" applyFont="1" applyFill="1" applyBorder="1" applyAlignment="1">
      <alignment horizontal="center" vertical="center"/>
    </xf>
    <xf numFmtId="0" fontId="2" fillId="0" borderId="8" xfId="4" applyNumberFormat="1" applyFont="1" applyFill="1" applyBorder="1" applyAlignment="1">
      <alignment horizontal="center"/>
    </xf>
    <xf numFmtId="0" fontId="2" fillId="0" borderId="11" xfId="4" applyNumberFormat="1" applyFont="1" applyFill="1" applyBorder="1" applyAlignment="1">
      <alignment horizontal="center"/>
    </xf>
    <xf numFmtId="0" fontId="2" fillId="0" borderId="0" xfId="4" applyNumberFormat="1" applyFont="1" applyFill="1" applyBorder="1" applyAlignment="1">
      <alignment horizontal="center" vertical="center"/>
    </xf>
    <xf numFmtId="0" fontId="10" fillId="0" borderId="0" xfId="4" applyFill="1" applyAlignment="1">
      <alignment horizontal="center" vertical="center"/>
    </xf>
    <xf numFmtId="0" fontId="2" fillId="0" borderId="1" xfId="4" applyNumberFormat="1" applyFont="1" applyFill="1" applyBorder="1" applyAlignment="1">
      <alignment horizontal="center"/>
    </xf>
    <xf numFmtId="0" fontId="2" fillId="0" borderId="9" xfId="4" applyNumberFormat="1" applyFont="1" applyFill="1" applyBorder="1" applyAlignment="1">
      <alignment horizontal="center"/>
    </xf>
    <xf numFmtId="0" fontId="2" fillId="0" borderId="2" xfId="4" applyNumberFormat="1" applyFont="1" applyFill="1" applyBorder="1" applyAlignment="1">
      <alignment horizontal="center"/>
    </xf>
    <xf numFmtId="0" fontId="2" fillId="0" borderId="0" xfId="4" applyNumberFormat="1" applyFont="1" applyFill="1" applyBorder="1" applyAlignment="1">
      <alignment horizontal="center"/>
    </xf>
    <xf numFmtId="0" fontId="10" fillId="0" borderId="0" xfId="4" applyFill="1" applyBorder="1" applyAlignment="1">
      <alignment horizontal="center" vertical="center"/>
    </xf>
    <xf numFmtId="0" fontId="2" fillId="0" borderId="2" xfId="4" applyNumberFormat="1" applyFont="1" applyFill="1" applyBorder="1" applyAlignment="1">
      <alignment horizontal="center" vertical="top" wrapText="1"/>
    </xf>
    <xf numFmtId="0" fontId="2" fillId="0" borderId="0" xfId="4" applyNumberFormat="1" applyFont="1" applyFill="1" applyBorder="1" applyAlignment="1">
      <alignment horizontal="center" vertical="top" wrapText="1"/>
    </xf>
    <xf numFmtId="0" fontId="2" fillId="0" borderId="11" xfId="4" applyNumberFormat="1" applyFont="1" applyFill="1" applyBorder="1" applyAlignment="1">
      <alignment horizontal="center" vertical="center"/>
    </xf>
    <xf numFmtId="0" fontId="10" fillId="0" borderId="11" xfId="4" applyFill="1" applyBorder="1" applyAlignment="1">
      <alignment horizontal="center" vertical="center"/>
    </xf>
    <xf numFmtId="0" fontId="2" fillId="0" borderId="3" xfId="4" applyNumberFormat="1" applyFont="1" applyFill="1" applyBorder="1" applyAlignment="1">
      <alignment horizontal="center" vertical="top" wrapText="1"/>
    </xf>
    <xf numFmtId="0" fontId="2" fillId="0" borderId="11" xfId="4" applyNumberFormat="1" applyFont="1" applyFill="1" applyBorder="1" applyAlignment="1">
      <alignment horizontal="center" vertical="top" wrapText="1"/>
    </xf>
    <xf numFmtId="0" fontId="2" fillId="0" borderId="0" xfId="4" applyNumberFormat="1" applyFont="1" applyFill="1" applyBorder="1" applyAlignment="1"/>
    <xf numFmtId="165" fontId="3" fillId="0" borderId="1" xfId="4" applyNumberFormat="1" applyFont="1" applyFill="1" applyBorder="1" applyAlignment="1"/>
    <xf numFmtId="165" fontId="3" fillId="0" borderId="10" xfId="4" applyNumberFormat="1" applyFont="1" applyFill="1" applyBorder="1" applyAlignment="1"/>
    <xf numFmtId="165" fontId="10" fillId="0" borderId="0" xfId="4" applyNumberFormat="1" applyFill="1"/>
    <xf numFmtId="0" fontId="4" fillId="0" borderId="0" xfId="4" applyFont="1" applyFill="1" applyAlignment="1">
      <alignment horizontal="center"/>
    </xf>
    <xf numFmtId="165" fontId="2" fillId="0" borderId="2" xfId="5" applyFont="1" applyFill="1" applyBorder="1" applyAlignment="1"/>
    <xf numFmtId="165" fontId="2" fillId="0" borderId="0" xfId="5" applyFont="1" applyFill="1" applyAlignment="1"/>
    <xf numFmtId="165" fontId="10" fillId="0" borderId="0" xfId="4" applyNumberFormat="1" applyFill="1" applyBorder="1"/>
    <xf numFmtId="165" fontId="4" fillId="0" borderId="0" xfId="4" applyNumberFormat="1" applyFont="1" applyFill="1" applyAlignment="1">
      <alignment horizontal="center"/>
    </xf>
    <xf numFmtId="0" fontId="2" fillId="0" borderId="0" xfId="4" applyNumberFormat="1" applyFont="1" applyFill="1" applyBorder="1" applyAlignment="1">
      <alignment horizontal="left" indent="1"/>
    </xf>
    <xf numFmtId="39" fontId="2" fillId="0" borderId="2" xfId="5" applyNumberFormat="1" applyFont="1" applyFill="1" applyBorder="1" applyAlignment="1"/>
    <xf numFmtId="39" fontId="2" fillId="0" borderId="5" xfId="5" applyNumberFormat="1" applyFont="1" applyFill="1" applyBorder="1" applyAlignment="1"/>
    <xf numFmtId="165" fontId="3" fillId="0" borderId="2" xfId="4" applyNumberFormat="1" applyFont="1" applyFill="1" applyBorder="1" applyAlignment="1"/>
    <xf numFmtId="165" fontId="3" fillId="0" borderId="5" xfId="4" applyNumberFormat="1" applyFont="1" applyFill="1" applyBorder="1" applyAlignment="1"/>
    <xf numFmtId="39" fontId="2" fillId="0" borderId="0" xfId="5" applyNumberFormat="1" applyFont="1" applyFill="1" applyAlignment="1"/>
    <xf numFmtId="0" fontId="2" fillId="0" borderId="11" xfId="4" applyNumberFormat="1" applyFont="1" applyFill="1" applyBorder="1" applyAlignment="1">
      <alignment horizontal="left" indent="1"/>
    </xf>
    <xf numFmtId="0" fontId="2" fillId="0" borderId="11" xfId="4" applyNumberFormat="1" applyFont="1" applyFill="1" applyBorder="1" applyAlignment="1"/>
    <xf numFmtId="165" fontId="2" fillId="0" borderId="3" xfId="5" applyFont="1" applyFill="1" applyBorder="1" applyAlignment="1"/>
    <xf numFmtId="165" fontId="3" fillId="0" borderId="3" xfId="4" applyNumberFormat="1" applyFont="1" applyFill="1" applyBorder="1" applyAlignment="1"/>
    <xf numFmtId="165" fontId="3" fillId="0" borderId="7" xfId="4" applyNumberFormat="1" applyFont="1" applyFill="1" applyBorder="1" applyAlignment="1"/>
    <xf numFmtId="0" fontId="2" fillId="0" borderId="12" xfId="4" applyNumberFormat="1" applyFont="1" applyFill="1" applyBorder="1" applyAlignment="1"/>
    <xf numFmtId="39" fontId="3" fillId="0" borderId="7" xfId="4" applyNumberFormat="1" applyFont="1" applyFill="1" applyBorder="1" applyAlignment="1">
      <alignment horizontal="center"/>
    </xf>
    <xf numFmtId="39" fontId="3" fillId="0" borderId="12" xfId="4" applyNumberFormat="1" applyFont="1" applyFill="1" applyBorder="1" applyAlignment="1">
      <alignment horizontal="center"/>
    </xf>
    <xf numFmtId="0" fontId="2" fillId="0" borderId="12" xfId="4" applyNumberFormat="1" applyFont="1" applyFill="1" applyBorder="1" applyAlignment="1">
      <alignment horizontal="center"/>
    </xf>
    <xf numFmtId="0" fontId="2" fillId="0" borderId="7" xfId="4" applyNumberFormat="1" applyFont="1" applyFill="1" applyBorder="1" applyAlignment="1">
      <alignment horizontal="center"/>
    </xf>
    <xf numFmtId="0" fontId="10" fillId="0" borderId="12" xfId="4" applyFill="1" applyBorder="1" applyAlignment="1">
      <alignment horizontal="center"/>
    </xf>
    <xf numFmtId="167" fontId="3" fillId="0" borderId="7" xfId="4" applyNumberFormat="1" applyFont="1" applyFill="1" applyBorder="1" applyAlignment="1">
      <alignment horizontal="center"/>
    </xf>
    <xf numFmtId="167" fontId="3" fillId="0" borderId="12" xfId="4" applyNumberFormat="1" applyFont="1" applyFill="1" applyBorder="1" applyAlignment="1">
      <alignment horizontal="center"/>
    </xf>
    <xf numFmtId="0" fontId="2" fillId="0" borderId="13" xfId="4" applyNumberFormat="1" applyFont="1" applyFill="1" applyBorder="1" applyAlignment="1"/>
    <xf numFmtId="0" fontId="1" fillId="0" borderId="0" xfId="4" applyFont="1" applyFill="1" applyAlignment="1">
      <alignment horizontal="center"/>
    </xf>
    <xf numFmtId="0" fontId="10" fillId="0" borderId="0" xfId="4" applyFill="1" applyAlignment="1">
      <alignment horizontal="center"/>
    </xf>
  </cellXfs>
  <cellStyles count="6">
    <cellStyle name="Normal" xfId="0" builtinId="0"/>
    <cellStyle name="Normal 2" xfId="2"/>
    <cellStyle name="Normal 3" xfId="3"/>
    <cellStyle name="Normal 4" xfId="1"/>
    <cellStyle name="Normal 5" xfId="4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I%20-%203&#186;%20Quadrimestre%202013%20-%20Modelo%20para%20Porta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Pessoa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showGridLines="0" topLeftCell="A4" zoomScaleNormal="100" workbookViewId="0">
      <selection activeCell="J30" sqref="J30"/>
    </sheetView>
  </sheetViews>
  <sheetFormatPr defaultRowHeight="11.25" customHeight="1" x14ac:dyDescent="0.2"/>
  <cols>
    <col min="1" max="7" width="14.28515625" style="112" customWidth="1"/>
    <col min="8" max="8" width="17.140625" style="112" customWidth="1"/>
    <col min="9" max="9" width="14.85546875" style="112" bestFit="1" customWidth="1"/>
    <col min="10" max="256" width="9.140625" style="112"/>
    <col min="257" max="263" width="14.28515625" style="112" customWidth="1"/>
    <col min="264" max="264" width="17.140625" style="112" customWidth="1"/>
    <col min="265" max="265" width="14.85546875" style="112" bestFit="1" customWidth="1"/>
    <col min="266" max="512" width="9.140625" style="112"/>
    <col min="513" max="519" width="14.28515625" style="112" customWidth="1"/>
    <col min="520" max="520" width="17.140625" style="112" customWidth="1"/>
    <col min="521" max="521" width="14.85546875" style="112" bestFit="1" customWidth="1"/>
    <col min="522" max="768" width="9.140625" style="112"/>
    <col min="769" max="775" width="14.28515625" style="112" customWidth="1"/>
    <col min="776" max="776" width="17.140625" style="112" customWidth="1"/>
    <col min="777" max="777" width="14.85546875" style="112" bestFit="1" customWidth="1"/>
    <col min="778" max="1024" width="9.140625" style="112"/>
    <col min="1025" max="1031" width="14.28515625" style="112" customWidth="1"/>
    <col min="1032" max="1032" width="17.140625" style="112" customWidth="1"/>
    <col min="1033" max="1033" width="14.85546875" style="112" bestFit="1" customWidth="1"/>
    <col min="1034" max="1280" width="9.140625" style="112"/>
    <col min="1281" max="1287" width="14.28515625" style="112" customWidth="1"/>
    <col min="1288" max="1288" width="17.140625" style="112" customWidth="1"/>
    <col min="1289" max="1289" width="14.85546875" style="112" bestFit="1" customWidth="1"/>
    <col min="1290" max="1536" width="9.140625" style="112"/>
    <col min="1537" max="1543" width="14.28515625" style="112" customWidth="1"/>
    <col min="1544" max="1544" width="17.140625" style="112" customWidth="1"/>
    <col min="1545" max="1545" width="14.85546875" style="112" bestFit="1" customWidth="1"/>
    <col min="1546" max="1792" width="9.140625" style="112"/>
    <col min="1793" max="1799" width="14.28515625" style="112" customWidth="1"/>
    <col min="1800" max="1800" width="17.140625" style="112" customWidth="1"/>
    <col min="1801" max="1801" width="14.85546875" style="112" bestFit="1" customWidth="1"/>
    <col min="1802" max="2048" width="9.140625" style="112"/>
    <col min="2049" max="2055" width="14.28515625" style="112" customWidth="1"/>
    <col min="2056" max="2056" width="17.140625" style="112" customWidth="1"/>
    <col min="2057" max="2057" width="14.85546875" style="112" bestFit="1" customWidth="1"/>
    <col min="2058" max="2304" width="9.140625" style="112"/>
    <col min="2305" max="2311" width="14.28515625" style="112" customWidth="1"/>
    <col min="2312" max="2312" width="17.140625" style="112" customWidth="1"/>
    <col min="2313" max="2313" width="14.85546875" style="112" bestFit="1" customWidth="1"/>
    <col min="2314" max="2560" width="9.140625" style="112"/>
    <col min="2561" max="2567" width="14.28515625" style="112" customWidth="1"/>
    <col min="2568" max="2568" width="17.140625" style="112" customWidth="1"/>
    <col min="2569" max="2569" width="14.85546875" style="112" bestFit="1" customWidth="1"/>
    <col min="2570" max="2816" width="9.140625" style="112"/>
    <col min="2817" max="2823" width="14.28515625" style="112" customWidth="1"/>
    <col min="2824" max="2824" width="17.140625" style="112" customWidth="1"/>
    <col min="2825" max="2825" width="14.85546875" style="112" bestFit="1" customWidth="1"/>
    <col min="2826" max="3072" width="9.140625" style="112"/>
    <col min="3073" max="3079" width="14.28515625" style="112" customWidth="1"/>
    <col min="3080" max="3080" width="17.140625" style="112" customWidth="1"/>
    <col min="3081" max="3081" width="14.85546875" style="112" bestFit="1" customWidth="1"/>
    <col min="3082" max="3328" width="9.140625" style="112"/>
    <col min="3329" max="3335" width="14.28515625" style="112" customWidth="1"/>
    <col min="3336" max="3336" width="17.140625" style="112" customWidth="1"/>
    <col min="3337" max="3337" width="14.85546875" style="112" bestFit="1" customWidth="1"/>
    <col min="3338" max="3584" width="9.140625" style="112"/>
    <col min="3585" max="3591" width="14.28515625" style="112" customWidth="1"/>
    <col min="3592" max="3592" width="17.140625" style="112" customWidth="1"/>
    <col min="3593" max="3593" width="14.85546875" style="112" bestFit="1" customWidth="1"/>
    <col min="3594" max="3840" width="9.140625" style="112"/>
    <col min="3841" max="3847" width="14.28515625" style="112" customWidth="1"/>
    <col min="3848" max="3848" width="17.140625" style="112" customWidth="1"/>
    <col min="3849" max="3849" width="14.85546875" style="112" bestFit="1" customWidth="1"/>
    <col min="3850" max="4096" width="9.140625" style="112"/>
    <col min="4097" max="4103" width="14.28515625" style="112" customWidth="1"/>
    <col min="4104" max="4104" width="17.140625" style="112" customWidth="1"/>
    <col min="4105" max="4105" width="14.85546875" style="112" bestFit="1" customWidth="1"/>
    <col min="4106" max="4352" width="9.140625" style="112"/>
    <col min="4353" max="4359" width="14.28515625" style="112" customWidth="1"/>
    <col min="4360" max="4360" width="17.140625" style="112" customWidth="1"/>
    <col min="4361" max="4361" width="14.85546875" style="112" bestFit="1" customWidth="1"/>
    <col min="4362" max="4608" width="9.140625" style="112"/>
    <col min="4609" max="4615" width="14.28515625" style="112" customWidth="1"/>
    <col min="4616" max="4616" width="17.140625" style="112" customWidth="1"/>
    <col min="4617" max="4617" width="14.85546875" style="112" bestFit="1" customWidth="1"/>
    <col min="4618" max="4864" width="9.140625" style="112"/>
    <col min="4865" max="4871" width="14.28515625" style="112" customWidth="1"/>
    <col min="4872" max="4872" width="17.140625" style="112" customWidth="1"/>
    <col min="4873" max="4873" width="14.85546875" style="112" bestFit="1" customWidth="1"/>
    <col min="4874" max="5120" width="9.140625" style="112"/>
    <col min="5121" max="5127" width="14.28515625" style="112" customWidth="1"/>
    <col min="5128" max="5128" width="17.140625" style="112" customWidth="1"/>
    <col min="5129" max="5129" width="14.85546875" style="112" bestFit="1" customWidth="1"/>
    <col min="5130" max="5376" width="9.140625" style="112"/>
    <col min="5377" max="5383" width="14.28515625" style="112" customWidth="1"/>
    <col min="5384" max="5384" width="17.140625" style="112" customWidth="1"/>
    <col min="5385" max="5385" width="14.85546875" style="112" bestFit="1" customWidth="1"/>
    <col min="5386" max="5632" width="9.140625" style="112"/>
    <col min="5633" max="5639" width="14.28515625" style="112" customWidth="1"/>
    <col min="5640" max="5640" width="17.140625" style="112" customWidth="1"/>
    <col min="5641" max="5641" width="14.85546875" style="112" bestFit="1" customWidth="1"/>
    <col min="5642" max="5888" width="9.140625" style="112"/>
    <col min="5889" max="5895" width="14.28515625" style="112" customWidth="1"/>
    <col min="5896" max="5896" width="17.140625" style="112" customWidth="1"/>
    <col min="5897" max="5897" width="14.85546875" style="112" bestFit="1" customWidth="1"/>
    <col min="5898" max="6144" width="9.140625" style="112"/>
    <col min="6145" max="6151" width="14.28515625" style="112" customWidth="1"/>
    <col min="6152" max="6152" width="17.140625" style="112" customWidth="1"/>
    <col min="6153" max="6153" width="14.85546875" style="112" bestFit="1" customWidth="1"/>
    <col min="6154" max="6400" width="9.140625" style="112"/>
    <col min="6401" max="6407" width="14.28515625" style="112" customWidth="1"/>
    <col min="6408" max="6408" width="17.140625" style="112" customWidth="1"/>
    <col min="6409" max="6409" width="14.85546875" style="112" bestFit="1" customWidth="1"/>
    <col min="6410" max="6656" width="9.140625" style="112"/>
    <col min="6657" max="6663" width="14.28515625" style="112" customWidth="1"/>
    <col min="6664" max="6664" width="17.140625" style="112" customWidth="1"/>
    <col min="6665" max="6665" width="14.85546875" style="112" bestFit="1" customWidth="1"/>
    <col min="6666" max="6912" width="9.140625" style="112"/>
    <col min="6913" max="6919" width="14.28515625" style="112" customWidth="1"/>
    <col min="6920" max="6920" width="17.140625" style="112" customWidth="1"/>
    <col min="6921" max="6921" width="14.85546875" style="112" bestFit="1" customWidth="1"/>
    <col min="6922" max="7168" width="9.140625" style="112"/>
    <col min="7169" max="7175" width="14.28515625" style="112" customWidth="1"/>
    <col min="7176" max="7176" width="17.140625" style="112" customWidth="1"/>
    <col min="7177" max="7177" width="14.85546875" style="112" bestFit="1" customWidth="1"/>
    <col min="7178" max="7424" width="9.140625" style="112"/>
    <col min="7425" max="7431" width="14.28515625" style="112" customWidth="1"/>
    <col min="7432" max="7432" width="17.140625" style="112" customWidth="1"/>
    <col min="7433" max="7433" width="14.85546875" style="112" bestFit="1" customWidth="1"/>
    <col min="7434" max="7680" width="9.140625" style="112"/>
    <col min="7681" max="7687" width="14.28515625" style="112" customWidth="1"/>
    <col min="7688" max="7688" width="17.140625" style="112" customWidth="1"/>
    <col min="7689" max="7689" width="14.85546875" style="112" bestFit="1" customWidth="1"/>
    <col min="7690" max="7936" width="9.140625" style="112"/>
    <col min="7937" max="7943" width="14.28515625" style="112" customWidth="1"/>
    <col min="7944" max="7944" width="17.140625" style="112" customWidth="1"/>
    <col min="7945" max="7945" width="14.85546875" style="112" bestFit="1" customWidth="1"/>
    <col min="7946" max="8192" width="9.140625" style="112"/>
    <col min="8193" max="8199" width="14.28515625" style="112" customWidth="1"/>
    <col min="8200" max="8200" width="17.140625" style="112" customWidth="1"/>
    <col min="8201" max="8201" width="14.85546875" style="112" bestFit="1" customWidth="1"/>
    <col min="8202" max="8448" width="9.140625" style="112"/>
    <col min="8449" max="8455" width="14.28515625" style="112" customWidth="1"/>
    <col min="8456" max="8456" width="17.140625" style="112" customWidth="1"/>
    <col min="8457" max="8457" width="14.85546875" style="112" bestFit="1" customWidth="1"/>
    <col min="8458" max="8704" width="9.140625" style="112"/>
    <col min="8705" max="8711" width="14.28515625" style="112" customWidth="1"/>
    <col min="8712" max="8712" width="17.140625" style="112" customWidth="1"/>
    <col min="8713" max="8713" width="14.85546875" style="112" bestFit="1" customWidth="1"/>
    <col min="8714" max="8960" width="9.140625" style="112"/>
    <col min="8961" max="8967" width="14.28515625" style="112" customWidth="1"/>
    <col min="8968" max="8968" width="17.140625" style="112" customWidth="1"/>
    <col min="8969" max="8969" width="14.85546875" style="112" bestFit="1" customWidth="1"/>
    <col min="8970" max="9216" width="9.140625" style="112"/>
    <col min="9217" max="9223" width="14.28515625" style="112" customWidth="1"/>
    <col min="9224" max="9224" width="17.140625" style="112" customWidth="1"/>
    <col min="9225" max="9225" width="14.85546875" style="112" bestFit="1" customWidth="1"/>
    <col min="9226" max="9472" width="9.140625" style="112"/>
    <col min="9473" max="9479" width="14.28515625" style="112" customWidth="1"/>
    <col min="9480" max="9480" width="17.140625" style="112" customWidth="1"/>
    <col min="9481" max="9481" width="14.85546875" style="112" bestFit="1" customWidth="1"/>
    <col min="9482" max="9728" width="9.140625" style="112"/>
    <col min="9729" max="9735" width="14.28515625" style="112" customWidth="1"/>
    <col min="9736" max="9736" width="17.140625" style="112" customWidth="1"/>
    <col min="9737" max="9737" width="14.85546875" style="112" bestFit="1" customWidth="1"/>
    <col min="9738" max="9984" width="9.140625" style="112"/>
    <col min="9985" max="9991" width="14.28515625" style="112" customWidth="1"/>
    <col min="9992" max="9992" width="17.140625" style="112" customWidth="1"/>
    <col min="9993" max="9993" width="14.85546875" style="112" bestFit="1" customWidth="1"/>
    <col min="9994" max="10240" width="9.140625" style="112"/>
    <col min="10241" max="10247" width="14.28515625" style="112" customWidth="1"/>
    <col min="10248" max="10248" width="17.140625" style="112" customWidth="1"/>
    <col min="10249" max="10249" width="14.85546875" style="112" bestFit="1" customWidth="1"/>
    <col min="10250" max="10496" width="9.140625" style="112"/>
    <col min="10497" max="10503" width="14.28515625" style="112" customWidth="1"/>
    <col min="10504" max="10504" width="17.140625" style="112" customWidth="1"/>
    <col min="10505" max="10505" width="14.85546875" style="112" bestFit="1" customWidth="1"/>
    <col min="10506" max="10752" width="9.140625" style="112"/>
    <col min="10753" max="10759" width="14.28515625" style="112" customWidth="1"/>
    <col min="10760" max="10760" width="17.140625" style="112" customWidth="1"/>
    <col min="10761" max="10761" width="14.85546875" style="112" bestFit="1" customWidth="1"/>
    <col min="10762" max="11008" width="9.140625" style="112"/>
    <col min="11009" max="11015" width="14.28515625" style="112" customWidth="1"/>
    <col min="11016" max="11016" width="17.140625" style="112" customWidth="1"/>
    <col min="11017" max="11017" width="14.85546875" style="112" bestFit="1" customWidth="1"/>
    <col min="11018" max="11264" width="9.140625" style="112"/>
    <col min="11265" max="11271" width="14.28515625" style="112" customWidth="1"/>
    <col min="11272" max="11272" width="17.140625" style="112" customWidth="1"/>
    <col min="11273" max="11273" width="14.85546875" style="112" bestFit="1" customWidth="1"/>
    <col min="11274" max="11520" width="9.140625" style="112"/>
    <col min="11521" max="11527" width="14.28515625" style="112" customWidth="1"/>
    <col min="11528" max="11528" width="17.140625" style="112" customWidth="1"/>
    <col min="11529" max="11529" width="14.85546875" style="112" bestFit="1" customWidth="1"/>
    <col min="11530" max="11776" width="9.140625" style="112"/>
    <col min="11777" max="11783" width="14.28515625" style="112" customWidth="1"/>
    <col min="11784" max="11784" width="17.140625" style="112" customWidth="1"/>
    <col min="11785" max="11785" width="14.85546875" style="112" bestFit="1" customWidth="1"/>
    <col min="11786" max="12032" width="9.140625" style="112"/>
    <col min="12033" max="12039" width="14.28515625" style="112" customWidth="1"/>
    <col min="12040" max="12040" width="17.140625" style="112" customWidth="1"/>
    <col min="12041" max="12041" width="14.85546875" style="112" bestFit="1" customWidth="1"/>
    <col min="12042" max="12288" width="9.140625" style="112"/>
    <col min="12289" max="12295" width="14.28515625" style="112" customWidth="1"/>
    <col min="12296" max="12296" width="17.140625" style="112" customWidth="1"/>
    <col min="12297" max="12297" width="14.85546875" style="112" bestFit="1" customWidth="1"/>
    <col min="12298" max="12544" width="9.140625" style="112"/>
    <col min="12545" max="12551" width="14.28515625" style="112" customWidth="1"/>
    <col min="12552" max="12552" width="17.140625" style="112" customWidth="1"/>
    <col min="12553" max="12553" width="14.85546875" style="112" bestFit="1" customWidth="1"/>
    <col min="12554" max="12800" width="9.140625" style="112"/>
    <col min="12801" max="12807" width="14.28515625" style="112" customWidth="1"/>
    <col min="12808" max="12808" width="17.140625" style="112" customWidth="1"/>
    <col min="12809" max="12809" width="14.85546875" style="112" bestFit="1" customWidth="1"/>
    <col min="12810" max="13056" width="9.140625" style="112"/>
    <col min="13057" max="13063" width="14.28515625" style="112" customWidth="1"/>
    <col min="13064" max="13064" width="17.140625" style="112" customWidth="1"/>
    <col min="13065" max="13065" width="14.85546875" style="112" bestFit="1" customWidth="1"/>
    <col min="13066" max="13312" width="9.140625" style="112"/>
    <col min="13313" max="13319" width="14.28515625" style="112" customWidth="1"/>
    <col min="13320" max="13320" width="17.140625" style="112" customWidth="1"/>
    <col min="13321" max="13321" width="14.85546875" style="112" bestFit="1" customWidth="1"/>
    <col min="13322" max="13568" width="9.140625" style="112"/>
    <col min="13569" max="13575" width="14.28515625" style="112" customWidth="1"/>
    <col min="13576" max="13576" width="17.140625" style="112" customWidth="1"/>
    <col min="13577" max="13577" width="14.85546875" style="112" bestFit="1" customWidth="1"/>
    <col min="13578" max="13824" width="9.140625" style="112"/>
    <col min="13825" max="13831" width="14.28515625" style="112" customWidth="1"/>
    <col min="13832" max="13832" width="17.140625" style="112" customWidth="1"/>
    <col min="13833" max="13833" width="14.85546875" style="112" bestFit="1" customWidth="1"/>
    <col min="13834" max="14080" width="9.140625" style="112"/>
    <col min="14081" max="14087" width="14.28515625" style="112" customWidth="1"/>
    <col min="14088" max="14088" width="17.140625" style="112" customWidth="1"/>
    <col min="14089" max="14089" width="14.85546875" style="112" bestFit="1" customWidth="1"/>
    <col min="14090" max="14336" width="9.140625" style="112"/>
    <col min="14337" max="14343" width="14.28515625" style="112" customWidth="1"/>
    <col min="14344" max="14344" width="17.140625" style="112" customWidth="1"/>
    <col min="14345" max="14345" width="14.85546875" style="112" bestFit="1" customWidth="1"/>
    <col min="14346" max="14592" width="9.140625" style="112"/>
    <col min="14593" max="14599" width="14.28515625" style="112" customWidth="1"/>
    <col min="14600" max="14600" width="17.140625" style="112" customWidth="1"/>
    <col min="14601" max="14601" width="14.85546875" style="112" bestFit="1" customWidth="1"/>
    <col min="14602" max="14848" width="9.140625" style="112"/>
    <col min="14849" max="14855" width="14.28515625" style="112" customWidth="1"/>
    <col min="14856" max="14856" width="17.140625" style="112" customWidth="1"/>
    <col min="14857" max="14857" width="14.85546875" style="112" bestFit="1" customWidth="1"/>
    <col min="14858" max="15104" width="9.140625" style="112"/>
    <col min="15105" max="15111" width="14.28515625" style="112" customWidth="1"/>
    <col min="15112" max="15112" width="17.140625" style="112" customWidth="1"/>
    <col min="15113" max="15113" width="14.85546875" style="112" bestFit="1" customWidth="1"/>
    <col min="15114" max="15360" width="9.140625" style="112"/>
    <col min="15361" max="15367" width="14.28515625" style="112" customWidth="1"/>
    <col min="15368" max="15368" width="17.140625" style="112" customWidth="1"/>
    <col min="15369" max="15369" width="14.85546875" style="112" bestFit="1" customWidth="1"/>
    <col min="15370" max="15616" width="9.140625" style="112"/>
    <col min="15617" max="15623" width="14.28515625" style="112" customWidth="1"/>
    <col min="15624" max="15624" width="17.140625" style="112" customWidth="1"/>
    <col min="15625" max="15625" width="14.85546875" style="112" bestFit="1" customWidth="1"/>
    <col min="15626" max="15872" width="9.140625" style="112"/>
    <col min="15873" max="15879" width="14.28515625" style="112" customWidth="1"/>
    <col min="15880" max="15880" width="17.140625" style="112" customWidth="1"/>
    <col min="15881" max="15881" width="14.85546875" style="112" bestFit="1" customWidth="1"/>
    <col min="15882" max="16128" width="9.140625" style="112"/>
    <col min="16129" max="16135" width="14.28515625" style="112" customWidth="1"/>
    <col min="16136" max="16136" width="17.140625" style="112" customWidth="1"/>
    <col min="16137" max="16137" width="14.85546875" style="112" bestFit="1" customWidth="1"/>
    <col min="16138" max="16384" width="9.140625" style="112"/>
  </cols>
  <sheetData>
    <row r="1" spans="1:7" ht="117.75" customHeight="1" x14ac:dyDescent="0.2">
      <c r="A1" s="110"/>
      <c r="B1" s="110"/>
      <c r="C1" s="110"/>
      <c r="D1" s="110"/>
      <c r="E1" s="110"/>
      <c r="F1" s="111"/>
      <c r="G1" s="111"/>
    </row>
    <row r="2" spans="1:7" ht="11.25" customHeight="1" x14ac:dyDescent="0.2">
      <c r="A2" s="110"/>
      <c r="B2" s="110"/>
      <c r="C2" s="110"/>
      <c r="D2" s="110"/>
      <c r="E2" s="110"/>
      <c r="F2" s="111"/>
      <c r="G2" s="111"/>
    </row>
    <row r="3" spans="1:7" ht="11.25" customHeight="1" x14ac:dyDescent="0.2">
      <c r="A3" s="113" t="s">
        <v>0</v>
      </c>
      <c r="B3" s="113"/>
      <c r="C3" s="113"/>
      <c r="D3" s="113"/>
      <c r="E3" s="113"/>
      <c r="F3" s="113"/>
      <c r="G3" s="113"/>
    </row>
    <row r="4" spans="1:7" ht="11.25" customHeight="1" x14ac:dyDescent="0.2">
      <c r="A4" s="113" t="s">
        <v>1</v>
      </c>
      <c r="B4" s="113"/>
      <c r="C4" s="113"/>
      <c r="D4" s="113"/>
      <c r="E4" s="113"/>
      <c r="F4" s="113"/>
      <c r="G4" s="113"/>
    </row>
    <row r="5" spans="1:7" ht="11.25" customHeight="1" x14ac:dyDescent="0.2">
      <c r="A5" s="113" t="s">
        <v>2</v>
      </c>
      <c r="B5" s="113"/>
      <c r="C5" s="113"/>
      <c r="D5" s="113"/>
      <c r="E5" s="113"/>
      <c r="F5" s="113"/>
      <c r="G5" s="113"/>
    </row>
    <row r="6" spans="1:7" ht="11.25" customHeight="1" x14ac:dyDescent="0.2">
      <c r="A6" s="114" t="s">
        <v>75</v>
      </c>
      <c r="B6" s="114"/>
      <c r="C6" s="114"/>
      <c r="D6" s="114"/>
      <c r="E6" s="114"/>
      <c r="F6" s="114"/>
      <c r="G6" s="114"/>
    </row>
    <row r="7" spans="1:7" ht="11.25" customHeight="1" x14ac:dyDescent="0.2">
      <c r="A7" s="113" t="s">
        <v>4</v>
      </c>
      <c r="B7" s="113"/>
      <c r="C7" s="113"/>
      <c r="D7" s="113"/>
      <c r="E7" s="113"/>
      <c r="F7" s="113"/>
      <c r="G7" s="113"/>
    </row>
    <row r="8" spans="1:7" ht="11.25" customHeight="1" x14ac:dyDescent="0.2">
      <c r="A8" s="113" t="s">
        <v>76</v>
      </c>
      <c r="B8" s="113"/>
      <c r="C8" s="113"/>
      <c r="D8" s="113"/>
      <c r="E8" s="113"/>
      <c r="F8" s="113"/>
      <c r="G8" s="113"/>
    </row>
    <row r="9" spans="1:7" ht="11.25" customHeight="1" x14ac:dyDescent="0.2">
      <c r="A9" s="111"/>
      <c r="B9" s="111"/>
      <c r="C9" s="111"/>
      <c r="D9" s="111"/>
      <c r="E9" s="111"/>
      <c r="F9" s="111"/>
      <c r="G9" s="111"/>
    </row>
    <row r="10" spans="1:7" ht="11.25" customHeight="1" x14ac:dyDescent="0.2">
      <c r="A10" s="111" t="s">
        <v>77</v>
      </c>
      <c r="B10" s="111"/>
      <c r="C10" s="111"/>
      <c r="D10" s="111"/>
      <c r="E10" s="111"/>
      <c r="F10" s="111"/>
      <c r="G10" s="115">
        <v>1</v>
      </c>
    </row>
    <row r="11" spans="1:7" ht="11.25" customHeight="1" x14ac:dyDescent="0.2">
      <c r="A11" s="116"/>
      <c r="B11" s="116"/>
      <c r="C11" s="116"/>
      <c r="D11" s="116"/>
      <c r="E11" s="116"/>
      <c r="F11" s="117" t="s">
        <v>78</v>
      </c>
      <c r="G11" s="118"/>
    </row>
    <row r="12" spans="1:7" ht="11.25" customHeight="1" x14ac:dyDescent="0.2">
      <c r="A12" s="119"/>
      <c r="B12" s="119"/>
      <c r="C12" s="119"/>
      <c r="D12" s="119"/>
      <c r="E12" s="119"/>
      <c r="F12" s="120" t="s">
        <v>79</v>
      </c>
      <c r="G12" s="121"/>
    </row>
    <row r="13" spans="1:7" ht="11.25" customHeight="1" x14ac:dyDescent="0.2">
      <c r="A13" s="122"/>
      <c r="B13" s="123"/>
      <c r="C13" s="123"/>
      <c r="D13" s="123"/>
      <c r="E13" s="123"/>
      <c r="F13" s="124" t="s">
        <v>80</v>
      </c>
      <c r="G13" s="125" t="s">
        <v>81</v>
      </c>
    </row>
    <row r="14" spans="1:7" ht="11.25" customHeight="1" x14ac:dyDescent="0.2">
      <c r="A14" s="122" t="s">
        <v>56</v>
      </c>
      <c r="B14" s="123"/>
      <c r="C14" s="123"/>
      <c r="D14" s="123"/>
      <c r="E14" s="123"/>
      <c r="F14" s="126"/>
      <c r="G14" s="127" t="s">
        <v>82</v>
      </c>
    </row>
    <row r="15" spans="1:7" ht="11.25" customHeight="1" x14ac:dyDescent="0.2">
      <c r="A15" s="119"/>
      <c r="B15" s="119"/>
      <c r="C15" s="119"/>
      <c r="D15" s="119"/>
      <c r="E15" s="119"/>
      <c r="F15" s="126"/>
      <c r="G15" s="127" t="s">
        <v>83</v>
      </c>
    </row>
    <row r="16" spans="1:7" ht="11.25" customHeight="1" x14ac:dyDescent="0.2">
      <c r="A16" s="122"/>
      <c r="B16" s="128"/>
      <c r="C16" s="128"/>
      <c r="D16" s="128"/>
      <c r="E16" s="128"/>
      <c r="F16" s="129"/>
      <c r="G16" s="130" t="s">
        <v>84</v>
      </c>
    </row>
    <row r="17" spans="1:9" ht="11.25" customHeight="1" x14ac:dyDescent="0.2">
      <c r="A17" s="131"/>
      <c r="B17" s="132"/>
      <c r="C17" s="132"/>
      <c r="D17" s="132"/>
      <c r="E17" s="132"/>
      <c r="F17" s="133" t="s">
        <v>14</v>
      </c>
      <c r="G17" s="134" t="s">
        <v>15</v>
      </c>
    </row>
    <row r="18" spans="1:9" ht="11.25" customHeight="1" x14ac:dyDescent="0.2">
      <c r="A18" s="135" t="s">
        <v>85</v>
      </c>
      <c r="B18" s="135"/>
      <c r="C18" s="135"/>
      <c r="D18" s="135"/>
      <c r="E18" s="135"/>
      <c r="F18" s="136">
        <f>F19+F20+F21</f>
        <v>3664953047.8499999</v>
      </c>
      <c r="G18" s="137">
        <f>G19+G20+G21</f>
        <v>116945698.5</v>
      </c>
      <c r="H18" s="138"/>
      <c r="I18" s="139"/>
    </row>
    <row r="19" spans="1:9" ht="11.25" customHeight="1" x14ac:dyDescent="0.2">
      <c r="A19" s="135" t="s">
        <v>86</v>
      </c>
      <c r="B19" s="135"/>
      <c r="C19" s="135"/>
      <c r="D19" s="135"/>
      <c r="E19" s="135"/>
      <c r="F19" s="140">
        <v>2444129282.8299999</v>
      </c>
      <c r="G19" s="141">
        <v>71648698.5</v>
      </c>
      <c r="H19" s="142"/>
      <c r="I19" s="143"/>
    </row>
    <row r="20" spans="1:9" ht="11.25" customHeight="1" x14ac:dyDescent="0.2">
      <c r="A20" s="135" t="s">
        <v>87</v>
      </c>
      <c r="B20" s="135"/>
      <c r="C20" s="135"/>
      <c r="D20" s="135"/>
      <c r="E20" s="135"/>
      <c r="F20" s="140">
        <v>1220823765.02</v>
      </c>
      <c r="G20" s="141">
        <v>45297000</v>
      </c>
      <c r="H20" s="142"/>
      <c r="I20" s="143"/>
    </row>
    <row r="21" spans="1:9" ht="11.25" customHeight="1" x14ac:dyDescent="0.2">
      <c r="A21" s="144" t="s">
        <v>88</v>
      </c>
      <c r="B21" s="135"/>
      <c r="C21" s="135"/>
      <c r="D21" s="135"/>
      <c r="E21" s="135"/>
      <c r="F21" s="145">
        <v>0</v>
      </c>
      <c r="G21" s="146">
        <v>0</v>
      </c>
      <c r="H21" s="142"/>
    </row>
    <row r="22" spans="1:9" ht="11.25" customHeight="1" x14ac:dyDescent="0.2">
      <c r="A22" s="135" t="s">
        <v>89</v>
      </c>
      <c r="B22" s="135"/>
      <c r="C22" s="135"/>
      <c r="D22" s="135"/>
      <c r="E22" s="135"/>
      <c r="F22" s="147">
        <f>F23+F24+F25+F26</f>
        <v>558457858.49000001</v>
      </c>
      <c r="G22" s="148">
        <f>G23+G24+G25+G26</f>
        <v>86245698.5</v>
      </c>
      <c r="H22" s="142"/>
      <c r="I22" s="138"/>
    </row>
    <row r="23" spans="1:9" ht="11.25" customHeight="1" x14ac:dyDescent="0.2">
      <c r="A23" s="144" t="s">
        <v>90</v>
      </c>
      <c r="B23" s="135"/>
      <c r="C23" s="135"/>
      <c r="D23" s="135"/>
      <c r="E23" s="135"/>
      <c r="F23" s="140">
        <v>25738757.399999999</v>
      </c>
      <c r="G23" s="149">
        <v>3698.5</v>
      </c>
    </row>
    <row r="24" spans="1:9" ht="11.25" customHeight="1" x14ac:dyDescent="0.2">
      <c r="A24" s="144" t="s">
        <v>91</v>
      </c>
      <c r="B24" s="135"/>
      <c r="C24" s="135"/>
      <c r="D24" s="135"/>
      <c r="E24" s="135"/>
      <c r="F24" s="145">
        <v>0</v>
      </c>
      <c r="G24" s="149">
        <v>0</v>
      </c>
    </row>
    <row r="25" spans="1:9" ht="11.25" customHeight="1" x14ac:dyDescent="0.2">
      <c r="A25" s="144" t="s">
        <v>92</v>
      </c>
      <c r="B25" s="135"/>
      <c r="C25" s="135"/>
      <c r="D25" s="135"/>
      <c r="E25" s="135"/>
      <c r="F25" s="140">
        <v>91071352.489999995</v>
      </c>
      <c r="G25" s="141">
        <v>86242000</v>
      </c>
    </row>
    <row r="26" spans="1:9" ht="11.25" customHeight="1" x14ac:dyDescent="0.2">
      <c r="A26" s="150" t="s">
        <v>93</v>
      </c>
      <c r="B26" s="151"/>
      <c r="C26" s="151"/>
      <c r="D26" s="151"/>
      <c r="E26" s="151"/>
      <c r="F26" s="152">
        <v>441647748.60000002</v>
      </c>
      <c r="G26" s="149">
        <v>0</v>
      </c>
    </row>
    <row r="27" spans="1:9" ht="11.25" customHeight="1" x14ac:dyDescent="0.2">
      <c r="A27" s="135" t="s">
        <v>94</v>
      </c>
      <c r="B27" s="151"/>
      <c r="C27" s="151"/>
      <c r="D27" s="151"/>
      <c r="E27" s="151"/>
      <c r="F27" s="153">
        <f>F18-F22</f>
        <v>3106495189.3599997</v>
      </c>
      <c r="G27" s="154">
        <f>G18-G22</f>
        <v>30700000</v>
      </c>
      <c r="H27" s="142"/>
    </row>
    <row r="28" spans="1:9" ht="11.25" customHeight="1" x14ac:dyDescent="0.2">
      <c r="A28" s="155" t="s">
        <v>95</v>
      </c>
      <c r="B28" s="155"/>
      <c r="C28" s="155"/>
      <c r="D28" s="155"/>
      <c r="E28" s="155"/>
      <c r="F28" s="156">
        <f>F27+G27</f>
        <v>3137195189.3599997</v>
      </c>
      <c r="G28" s="157"/>
      <c r="H28" s="142"/>
    </row>
    <row r="29" spans="1:9" ht="11.25" customHeight="1" x14ac:dyDescent="0.2">
      <c r="A29" s="155"/>
      <c r="B29" s="155"/>
      <c r="C29" s="155"/>
      <c r="D29" s="155"/>
      <c r="E29" s="155"/>
      <c r="F29" s="155"/>
      <c r="G29" s="155"/>
      <c r="H29" s="142"/>
    </row>
    <row r="30" spans="1:9" ht="11.25" customHeight="1" x14ac:dyDescent="0.2">
      <c r="A30" s="158" t="s">
        <v>96</v>
      </c>
      <c r="B30" s="158"/>
      <c r="C30" s="158"/>
      <c r="D30" s="158"/>
      <c r="E30" s="158"/>
      <c r="F30" s="159" t="s">
        <v>57</v>
      </c>
      <c r="G30" s="160"/>
      <c r="H30" s="142"/>
    </row>
    <row r="31" spans="1:9" ht="11.25" customHeight="1" x14ac:dyDescent="0.2">
      <c r="A31" s="155" t="s">
        <v>97</v>
      </c>
      <c r="B31" s="155"/>
      <c r="C31" s="155"/>
      <c r="D31" s="155"/>
      <c r="E31" s="155"/>
      <c r="F31" s="156">
        <v>656094218000</v>
      </c>
      <c r="G31" s="157"/>
      <c r="H31" s="142"/>
    </row>
    <row r="32" spans="1:9" ht="11.25" customHeight="1" x14ac:dyDescent="0.2">
      <c r="A32" s="155" t="s">
        <v>98</v>
      </c>
      <c r="B32" s="155"/>
      <c r="C32" s="155"/>
      <c r="D32" s="155"/>
      <c r="E32" s="155"/>
      <c r="F32" s="161">
        <f>F28/F31*100</f>
        <v>0.47816229792776493</v>
      </c>
      <c r="G32" s="162"/>
      <c r="H32" s="142"/>
    </row>
    <row r="33" spans="1:8" ht="11.25" customHeight="1" x14ac:dyDescent="0.2">
      <c r="A33" s="163" t="s">
        <v>99</v>
      </c>
      <c r="B33" s="155"/>
      <c r="C33" s="155"/>
      <c r="D33" s="155"/>
      <c r="E33" s="155"/>
      <c r="F33" s="156">
        <f>0.0121*F31</f>
        <v>7938740037.8000002</v>
      </c>
      <c r="G33" s="157"/>
      <c r="H33" s="142"/>
    </row>
    <row r="34" spans="1:8" ht="11.25" customHeight="1" x14ac:dyDescent="0.2">
      <c r="A34" s="155" t="s">
        <v>100</v>
      </c>
      <c r="B34" s="155"/>
      <c r="C34" s="155"/>
      <c r="D34" s="155"/>
      <c r="E34" s="155"/>
      <c r="F34" s="156">
        <f>0.011495*F31</f>
        <v>7541803035.9099998</v>
      </c>
      <c r="G34" s="157"/>
    </row>
    <row r="35" spans="1:8" ht="11.25" customHeight="1" x14ac:dyDescent="0.2">
      <c r="A35" s="135" t="s">
        <v>101</v>
      </c>
      <c r="B35" s="135"/>
      <c r="C35" s="135"/>
      <c r="D35" s="135"/>
      <c r="E35" s="135"/>
      <c r="F35" s="135"/>
      <c r="G35" s="135"/>
    </row>
    <row r="36" spans="1:8" ht="21.75" customHeight="1" x14ac:dyDescent="0.2">
      <c r="A36" s="111" t="s">
        <v>102</v>
      </c>
      <c r="B36" s="111"/>
      <c r="C36" s="111"/>
      <c r="D36" s="111"/>
      <c r="E36" s="111"/>
      <c r="F36" s="111"/>
      <c r="G36" s="111"/>
    </row>
    <row r="37" spans="1:8" ht="11.25" customHeight="1" x14ac:dyDescent="0.2">
      <c r="A37" s="111" t="s">
        <v>103</v>
      </c>
      <c r="B37" s="111"/>
      <c r="C37" s="111"/>
      <c r="D37" s="111"/>
      <c r="E37" s="111"/>
      <c r="F37" s="111"/>
      <c r="G37" s="111"/>
    </row>
    <row r="38" spans="1:8" ht="11.25" customHeight="1" x14ac:dyDescent="0.2">
      <c r="A38" s="111" t="s">
        <v>104</v>
      </c>
      <c r="B38" s="111"/>
      <c r="C38" s="111"/>
      <c r="D38" s="111"/>
      <c r="E38" s="111"/>
      <c r="F38" s="111"/>
      <c r="G38" s="111"/>
    </row>
    <row r="39" spans="1:8" ht="11.25" customHeight="1" x14ac:dyDescent="0.2">
      <c r="A39" s="111" t="s">
        <v>105</v>
      </c>
      <c r="B39" s="111"/>
      <c r="C39" s="111"/>
      <c r="D39" s="111"/>
      <c r="E39" s="111"/>
      <c r="F39" s="111"/>
      <c r="G39" s="111"/>
    </row>
    <row r="40" spans="1:8" ht="11.25" customHeight="1" x14ac:dyDescent="0.2">
      <c r="A40" s="111" t="s">
        <v>106</v>
      </c>
      <c r="B40" s="111"/>
      <c r="C40" s="111"/>
      <c r="D40" s="111"/>
      <c r="E40" s="111"/>
      <c r="F40" s="111"/>
      <c r="G40" s="111"/>
    </row>
    <row r="41" spans="1:8" ht="11.25" customHeight="1" x14ac:dyDescent="0.2">
      <c r="A41" s="111" t="s">
        <v>107</v>
      </c>
      <c r="B41" s="111"/>
      <c r="C41" s="111"/>
      <c r="D41" s="111"/>
      <c r="E41" s="111"/>
      <c r="F41" s="111"/>
      <c r="G41" s="111"/>
    </row>
    <row r="44" spans="1:8" ht="60.75" customHeight="1" x14ac:dyDescent="0.2"/>
    <row r="45" spans="1:8" ht="11.25" customHeight="1" x14ac:dyDescent="0.2">
      <c r="A45" s="164" t="s">
        <v>51</v>
      </c>
      <c r="B45" s="165"/>
      <c r="C45" s="165"/>
      <c r="D45" s="165"/>
      <c r="E45" s="165"/>
      <c r="F45" s="165"/>
      <c r="G45" s="165"/>
    </row>
    <row r="46" spans="1:8" ht="11.25" customHeight="1" x14ac:dyDescent="0.2">
      <c r="A46" s="165" t="s">
        <v>32</v>
      </c>
      <c r="B46" s="165"/>
      <c r="C46" s="165"/>
      <c r="D46" s="165"/>
      <c r="E46" s="165"/>
      <c r="F46" s="165"/>
      <c r="G46" s="165"/>
    </row>
    <row r="50" spans="1:7" ht="42.75" customHeight="1" x14ac:dyDescent="0.2"/>
    <row r="51" spans="1:7" ht="11.25" customHeight="1" x14ac:dyDescent="0.2">
      <c r="A51" s="165" t="s">
        <v>33</v>
      </c>
      <c r="B51" s="165"/>
      <c r="C51" s="165"/>
      <c r="D51" s="164" t="s">
        <v>34</v>
      </c>
      <c r="E51" s="165"/>
      <c r="F51" s="165"/>
      <c r="G51" s="165"/>
    </row>
    <row r="52" spans="1:7" ht="11.25" customHeight="1" x14ac:dyDescent="0.2">
      <c r="A52" s="164" t="s">
        <v>35</v>
      </c>
      <c r="B52" s="165"/>
      <c r="C52" s="165"/>
      <c r="D52" s="164" t="s">
        <v>36</v>
      </c>
      <c r="E52" s="164"/>
      <c r="F52" s="164"/>
      <c r="G52" s="164"/>
    </row>
  </sheetData>
  <mergeCells count="24">
    <mergeCell ref="A45:G45"/>
    <mergeCell ref="A46:G46"/>
    <mergeCell ref="A51:C51"/>
    <mergeCell ref="D51:G51"/>
    <mergeCell ref="A52:C52"/>
    <mergeCell ref="D52:G52"/>
    <mergeCell ref="A30:E30"/>
    <mergeCell ref="F30:G30"/>
    <mergeCell ref="F31:G31"/>
    <mergeCell ref="F32:G32"/>
    <mergeCell ref="F33:G33"/>
    <mergeCell ref="F34:G34"/>
    <mergeCell ref="F11:G11"/>
    <mergeCell ref="F12:G12"/>
    <mergeCell ref="A13:E13"/>
    <mergeCell ref="A14:E14"/>
    <mergeCell ref="A16:E16"/>
    <mergeCell ref="F28:G28"/>
    <mergeCell ref="A3:G3"/>
    <mergeCell ref="A4:G4"/>
    <mergeCell ref="A5:G5"/>
    <mergeCell ref="A6:G6"/>
    <mergeCell ref="A7:G7"/>
    <mergeCell ref="A8:G8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256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topLeftCell="A10" zoomScale="110" zoomScaleNormal="110" workbookViewId="0">
      <selection activeCell="H5" sqref="H5"/>
    </sheetView>
  </sheetViews>
  <sheetFormatPr defaultRowHeight="15" x14ac:dyDescent="0.25"/>
  <cols>
    <col min="1" max="1" width="54" style="12" customWidth="1"/>
    <col min="2" max="2" width="16.42578125" style="12" customWidth="1"/>
    <col min="3" max="3" width="14" style="12" customWidth="1"/>
    <col min="4" max="4" width="19.7109375" style="12" customWidth="1"/>
    <col min="5" max="16384" width="9.140625" style="12"/>
  </cols>
  <sheetData>
    <row r="1" spans="1:4" ht="183.75" customHeight="1" x14ac:dyDescent="0.25"/>
    <row r="2" spans="1:4" ht="11.25" customHeight="1" x14ac:dyDescent="0.25">
      <c r="A2" s="84" t="s">
        <v>0</v>
      </c>
      <c r="B2" s="84"/>
      <c r="C2" s="84"/>
      <c r="D2" s="84"/>
    </row>
    <row r="3" spans="1:4" ht="11.25" customHeight="1" x14ac:dyDescent="0.25">
      <c r="A3" s="84" t="s">
        <v>1</v>
      </c>
      <c r="B3" s="84"/>
      <c r="C3" s="84"/>
      <c r="D3" s="84"/>
    </row>
    <row r="4" spans="1:4" ht="11.25" customHeight="1" x14ac:dyDescent="0.25">
      <c r="A4" s="85" t="s">
        <v>2</v>
      </c>
      <c r="B4" s="85"/>
      <c r="C4" s="85"/>
      <c r="D4" s="85"/>
    </row>
    <row r="5" spans="1:4" ht="11.25" customHeight="1" x14ac:dyDescent="0.25">
      <c r="A5" s="92" t="s">
        <v>3</v>
      </c>
      <c r="B5" s="92"/>
      <c r="C5" s="92"/>
      <c r="D5" s="92"/>
    </row>
    <row r="6" spans="1:4" ht="11.25" customHeight="1" x14ac:dyDescent="0.25">
      <c r="A6" s="85" t="s">
        <v>4</v>
      </c>
      <c r="B6" s="85"/>
      <c r="C6" s="85"/>
      <c r="D6" s="85"/>
    </row>
    <row r="7" spans="1:4" ht="11.25" customHeight="1" x14ac:dyDescent="0.25">
      <c r="A7" s="84" t="s">
        <v>50</v>
      </c>
      <c r="B7" s="84"/>
      <c r="C7" s="84"/>
      <c r="D7" s="84"/>
    </row>
    <row r="8" spans="1:4" ht="11.25" customHeight="1" x14ac:dyDescent="0.25">
      <c r="A8" s="85"/>
      <c r="B8" s="85"/>
      <c r="C8" s="85"/>
      <c r="D8" s="85"/>
    </row>
    <row r="9" spans="1:4" ht="11.25" customHeight="1" x14ac:dyDescent="0.25">
      <c r="A9" s="86" t="s">
        <v>5</v>
      </c>
      <c r="B9" s="86"/>
      <c r="C9" s="86"/>
      <c r="D9" s="13">
        <v>1</v>
      </c>
    </row>
    <row r="10" spans="1:4" ht="11.25" customHeight="1" x14ac:dyDescent="0.25">
      <c r="A10" s="87" t="s">
        <v>6</v>
      </c>
      <c r="B10" s="3" t="s">
        <v>7</v>
      </c>
      <c r="C10" s="3"/>
      <c r="D10" s="7" t="s">
        <v>7</v>
      </c>
    </row>
    <row r="11" spans="1:4" ht="11.25" customHeight="1" x14ac:dyDescent="0.25">
      <c r="A11" s="88"/>
      <c r="B11" s="8" t="s">
        <v>8</v>
      </c>
      <c r="C11" s="4" t="s">
        <v>9</v>
      </c>
      <c r="D11" s="8" t="s">
        <v>10</v>
      </c>
    </row>
    <row r="12" spans="1:4" ht="11.25" customHeight="1" x14ac:dyDescent="0.25">
      <c r="A12" s="88"/>
      <c r="B12" s="4" t="s">
        <v>11</v>
      </c>
      <c r="C12" s="4" t="s">
        <v>12</v>
      </c>
      <c r="D12" s="8" t="s">
        <v>13</v>
      </c>
    </row>
    <row r="13" spans="1:4" ht="11.25" customHeight="1" x14ac:dyDescent="0.25">
      <c r="A13" s="89"/>
      <c r="B13" s="14" t="s">
        <v>14</v>
      </c>
      <c r="C13" s="5" t="s">
        <v>15</v>
      </c>
      <c r="D13" s="9" t="s">
        <v>16</v>
      </c>
    </row>
    <row r="14" spans="1:4" ht="11.25" customHeight="1" x14ac:dyDescent="0.25">
      <c r="A14" s="6"/>
      <c r="B14" s="15"/>
      <c r="C14" s="11"/>
      <c r="D14" s="16"/>
    </row>
    <row r="15" spans="1:4" ht="11.25" customHeight="1" x14ac:dyDescent="0.25">
      <c r="A15" s="17" t="s">
        <v>17</v>
      </c>
      <c r="B15" s="18">
        <v>1480831.05</v>
      </c>
      <c r="C15" s="18">
        <v>1480831.05</v>
      </c>
      <c r="D15" s="19">
        <f>B15-C15</f>
        <v>0</v>
      </c>
    </row>
    <row r="16" spans="1:4" ht="11.25" customHeight="1" x14ac:dyDescent="0.25">
      <c r="A16" s="17" t="s">
        <v>18</v>
      </c>
      <c r="B16" s="20">
        <v>385626380.85000002</v>
      </c>
      <c r="C16" s="20">
        <v>1470679.27</v>
      </c>
      <c r="D16" s="19">
        <f t="shared" ref="D16:D23" si="0">B16-C16</f>
        <v>384155701.58000004</v>
      </c>
    </row>
    <row r="17" spans="1:4" ht="11.25" customHeight="1" x14ac:dyDescent="0.25">
      <c r="A17" s="17" t="s">
        <v>19</v>
      </c>
      <c r="B17" s="20">
        <v>555501.30000000005</v>
      </c>
      <c r="C17" s="20">
        <v>0</v>
      </c>
      <c r="D17" s="19">
        <f t="shared" si="0"/>
        <v>555501.30000000005</v>
      </c>
    </row>
    <row r="18" spans="1:4" ht="11.25" customHeight="1" x14ac:dyDescent="0.25">
      <c r="A18" s="17" t="s">
        <v>20</v>
      </c>
      <c r="B18" s="20">
        <v>26392457.149999999</v>
      </c>
      <c r="C18" s="20">
        <v>23521577.579999998</v>
      </c>
      <c r="D18" s="19">
        <f t="shared" si="0"/>
        <v>2870879.5700000003</v>
      </c>
    </row>
    <row r="19" spans="1:4" ht="11.25" customHeight="1" x14ac:dyDescent="0.25">
      <c r="A19" s="17" t="s">
        <v>21</v>
      </c>
      <c r="B19" s="20">
        <v>3735000</v>
      </c>
      <c r="C19" s="20">
        <v>0</v>
      </c>
      <c r="D19" s="19">
        <f t="shared" si="0"/>
        <v>3735000</v>
      </c>
    </row>
    <row r="20" spans="1:4" ht="11.25" customHeight="1" x14ac:dyDescent="0.25">
      <c r="A20" s="17" t="s">
        <v>22</v>
      </c>
      <c r="B20" s="20">
        <v>36760304.020000003</v>
      </c>
      <c r="C20" s="20">
        <v>28176160.82</v>
      </c>
      <c r="D20" s="19">
        <f t="shared" si="0"/>
        <v>8584143.200000003</v>
      </c>
    </row>
    <row r="21" spans="1:4" ht="11.25" customHeight="1" x14ac:dyDescent="0.25">
      <c r="A21" s="17" t="s">
        <v>23</v>
      </c>
      <c r="B21" s="20">
        <v>232966.2</v>
      </c>
      <c r="C21" s="20">
        <v>0</v>
      </c>
      <c r="D21" s="19">
        <f t="shared" si="0"/>
        <v>232966.2</v>
      </c>
    </row>
    <row r="22" spans="1:4" ht="11.25" customHeight="1" x14ac:dyDescent="0.25">
      <c r="A22" s="17" t="s">
        <v>24</v>
      </c>
      <c r="B22" s="20">
        <v>957188.07</v>
      </c>
      <c r="C22" s="20">
        <v>957188.07</v>
      </c>
      <c r="D22" s="19">
        <f t="shared" si="0"/>
        <v>0</v>
      </c>
    </row>
    <row r="23" spans="1:4" ht="11.25" customHeight="1" x14ac:dyDescent="0.25">
      <c r="A23" s="17" t="s">
        <v>47</v>
      </c>
      <c r="B23" s="20">
        <v>218233</v>
      </c>
      <c r="C23" s="20">
        <v>0</v>
      </c>
      <c r="D23" s="19">
        <f t="shared" si="0"/>
        <v>218233</v>
      </c>
    </row>
    <row r="24" spans="1:4" ht="11.25" customHeight="1" x14ac:dyDescent="0.25">
      <c r="A24" s="17"/>
      <c r="B24" s="20"/>
      <c r="C24" s="20"/>
      <c r="D24" s="19"/>
    </row>
    <row r="25" spans="1:4" ht="11.25" customHeight="1" x14ac:dyDescent="0.25">
      <c r="A25" s="21" t="s">
        <v>25</v>
      </c>
      <c r="B25" s="22">
        <f>SUM(B15:B24)</f>
        <v>455958861.63999999</v>
      </c>
      <c r="C25" s="22">
        <f>SUM(C15:C24)</f>
        <v>55606436.789999999</v>
      </c>
      <c r="D25" s="23">
        <f>B25-C25</f>
        <v>400352424.84999996</v>
      </c>
    </row>
    <row r="26" spans="1:4" ht="11.25" customHeight="1" x14ac:dyDescent="0.25">
      <c r="A26" s="6"/>
      <c r="B26" s="24"/>
      <c r="C26" s="24"/>
      <c r="D26" s="25"/>
    </row>
    <row r="27" spans="1:4" ht="11.25" customHeight="1" x14ac:dyDescent="0.25">
      <c r="A27" s="17" t="s">
        <v>26</v>
      </c>
      <c r="B27" s="20">
        <v>1128696256.8099999</v>
      </c>
      <c r="C27" s="20">
        <v>468918185.99000001</v>
      </c>
      <c r="D27" s="19">
        <f>B27-C27</f>
        <v>659778070.81999993</v>
      </c>
    </row>
    <row r="28" spans="1:4" ht="11.25" customHeight="1" x14ac:dyDescent="0.25">
      <c r="A28" s="17" t="s">
        <v>27</v>
      </c>
      <c r="B28" s="20">
        <v>2256076.4500000002</v>
      </c>
      <c r="C28" s="20">
        <v>0</v>
      </c>
      <c r="D28" s="19">
        <f>B28-C28</f>
        <v>2256076.4500000002</v>
      </c>
    </row>
    <row r="29" spans="1:4" ht="11.25" customHeight="1" x14ac:dyDescent="0.25">
      <c r="A29" s="26"/>
      <c r="B29" s="27"/>
      <c r="C29" s="27"/>
      <c r="D29" s="28"/>
    </row>
    <row r="30" spans="1:4" ht="11.25" customHeight="1" x14ac:dyDescent="0.25">
      <c r="A30" s="21" t="s">
        <v>28</v>
      </c>
      <c r="B30" s="22">
        <f>SUM(B27:B29)</f>
        <v>1130952333.26</v>
      </c>
      <c r="C30" s="29">
        <f>SUM(C27:C29)</f>
        <v>468918185.99000001</v>
      </c>
      <c r="D30" s="23">
        <f>B30-C30</f>
        <v>662034147.26999998</v>
      </c>
    </row>
    <row r="31" spans="1:4" ht="11.25" customHeight="1" x14ac:dyDescent="0.25">
      <c r="A31" s="30"/>
      <c r="B31" s="31"/>
      <c r="C31" s="31"/>
      <c r="D31" s="32"/>
    </row>
    <row r="32" spans="1:4" ht="11.25" customHeight="1" x14ac:dyDescent="0.25">
      <c r="A32" s="21" t="s">
        <v>29</v>
      </c>
      <c r="B32" s="22">
        <f>B25+B30</f>
        <v>1586911194.9000001</v>
      </c>
      <c r="C32" s="22">
        <f>C25+C30</f>
        <v>524524622.78000003</v>
      </c>
      <c r="D32" s="22">
        <f>B32-C32</f>
        <v>1062386572.1200001</v>
      </c>
    </row>
    <row r="33" spans="1:4" ht="11.25" customHeight="1" x14ac:dyDescent="0.25">
      <c r="A33" s="30"/>
      <c r="B33" s="31"/>
      <c r="C33" s="31"/>
      <c r="D33" s="32"/>
    </row>
    <row r="34" spans="1:4" ht="11.25" customHeight="1" x14ac:dyDescent="0.25">
      <c r="A34" s="6" t="s">
        <v>30</v>
      </c>
      <c r="B34" s="90">
        <v>0</v>
      </c>
      <c r="C34" s="90">
        <v>0</v>
      </c>
      <c r="D34" s="94">
        <v>0</v>
      </c>
    </row>
    <row r="35" spans="1:4" ht="11.25" customHeight="1" x14ac:dyDescent="0.25">
      <c r="A35" s="26" t="s">
        <v>31</v>
      </c>
      <c r="B35" s="91"/>
      <c r="C35" s="91"/>
      <c r="D35" s="95"/>
    </row>
    <row r="36" spans="1:4" ht="51" customHeight="1" x14ac:dyDescent="0.25">
      <c r="A36" s="96" t="s">
        <v>74</v>
      </c>
      <c r="B36" s="96"/>
      <c r="C36" s="96"/>
      <c r="D36" s="96"/>
    </row>
    <row r="37" spans="1:4" ht="11.25" customHeight="1" x14ac:dyDescent="0.25">
      <c r="A37" s="33" t="s">
        <v>53</v>
      </c>
      <c r="B37" s="33"/>
      <c r="C37" s="33"/>
      <c r="D37" s="34"/>
    </row>
    <row r="38" spans="1:4" ht="11.25" customHeight="1" x14ac:dyDescent="0.25">
      <c r="A38" s="35"/>
      <c r="B38" s="36"/>
      <c r="C38" s="35"/>
      <c r="D38" s="35"/>
    </row>
    <row r="39" spans="1:4" ht="26.25" customHeight="1" x14ac:dyDescent="0.25">
      <c r="A39" s="35"/>
      <c r="B39" s="36"/>
      <c r="C39" s="35"/>
      <c r="D39" s="35"/>
    </row>
    <row r="40" spans="1:4" ht="11.25" customHeight="1" x14ac:dyDescent="0.25">
      <c r="A40" s="93" t="s">
        <v>51</v>
      </c>
      <c r="B40" s="93"/>
      <c r="C40" s="93"/>
      <c r="D40" s="93"/>
    </row>
    <row r="41" spans="1:4" ht="11.25" customHeight="1" x14ac:dyDescent="0.25">
      <c r="A41" s="93" t="s">
        <v>32</v>
      </c>
      <c r="B41" s="93"/>
      <c r="C41" s="93"/>
      <c r="D41" s="93"/>
    </row>
    <row r="42" spans="1:4" ht="11.25" customHeight="1" x14ac:dyDescent="0.25">
      <c r="A42" s="35"/>
      <c r="B42" s="36"/>
      <c r="C42" s="35"/>
      <c r="D42" s="35"/>
    </row>
    <row r="43" spans="1:4" ht="15.75" customHeight="1" x14ac:dyDescent="0.25">
      <c r="A43" s="35"/>
      <c r="B43" s="36"/>
      <c r="C43" s="35"/>
      <c r="D43" s="35"/>
    </row>
    <row r="44" spans="1:4" ht="11.25" customHeight="1" x14ac:dyDescent="0.25">
      <c r="A44" s="37" t="s">
        <v>33</v>
      </c>
      <c r="B44" s="36"/>
      <c r="C44" s="93" t="s">
        <v>34</v>
      </c>
      <c r="D44" s="93"/>
    </row>
    <row r="45" spans="1:4" ht="11.25" customHeight="1" x14ac:dyDescent="0.25">
      <c r="A45" s="37" t="s">
        <v>35</v>
      </c>
      <c r="B45" s="36"/>
      <c r="C45" s="93" t="s">
        <v>36</v>
      </c>
      <c r="D45" s="93"/>
    </row>
    <row r="46" spans="1:4" x14ac:dyDescent="0.25">
      <c r="A46" s="35"/>
      <c r="B46" s="36"/>
      <c r="C46" s="35"/>
      <c r="D46" s="35"/>
    </row>
    <row r="47" spans="1:4" x14ac:dyDescent="0.25">
      <c r="A47" s="38"/>
      <c r="B47" s="35"/>
      <c r="C47" s="35"/>
      <c r="D47" s="35"/>
    </row>
    <row r="48" spans="1:4" x14ac:dyDescent="0.25">
      <c r="A48" s="39"/>
      <c r="B48" s="40"/>
      <c r="C48" s="40"/>
      <c r="D48" s="40"/>
    </row>
  </sheetData>
  <mergeCells count="17">
    <mergeCell ref="A40:D40"/>
    <mergeCell ref="A41:D41"/>
    <mergeCell ref="C44:D44"/>
    <mergeCell ref="C45:D45"/>
    <mergeCell ref="D34:D35"/>
    <mergeCell ref="A36:D36"/>
    <mergeCell ref="A2:D2"/>
    <mergeCell ref="A3:D3"/>
    <mergeCell ref="A4:D4"/>
    <mergeCell ref="A5:D5"/>
    <mergeCell ref="A6:D6"/>
    <mergeCell ref="A7:D7"/>
    <mergeCell ref="A8:D8"/>
    <mergeCell ref="A9:C9"/>
    <mergeCell ref="A10:A13"/>
    <mergeCell ref="B34:B35"/>
    <mergeCell ref="C34:C35"/>
  </mergeCells>
  <printOptions horizontalCentered="1"/>
  <pageMargins left="0.78740157480314965" right="0.78740157480314965" top="0.59055118110236227" bottom="0.39370078740157483" header="0.31496062992125984" footer="0.31496062992125984"/>
  <pageSetup paperSize="256" scale="80" fitToHeight="0" orientation="portrait" horizontalDpi="200" verticalDpi="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opLeftCell="A10" zoomScale="110" zoomScaleNormal="110" workbookViewId="0">
      <selection activeCell="I41" sqref="I41"/>
    </sheetView>
  </sheetViews>
  <sheetFormatPr defaultRowHeight="15" x14ac:dyDescent="0.25"/>
  <cols>
    <col min="1" max="1" width="45.7109375" style="12" customWidth="1"/>
    <col min="2" max="2" width="9.5703125" style="12" bestFit="1" customWidth="1"/>
    <col min="3" max="3" width="10.85546875" style="12" bestFit="1" customWidth="1"/>
    <col min="4" max="5" width="12.5703125" style="12" bestFit="1" customWidth="1"/>
    <col min="6" max="6" width="18.85546875" style="12" customWidth="1"/>
    <col min="7" max="7" width="20.7109375" style="12" customWidth="1"/>
    <col min="8" max="16384" width="9.140625" style="12"/>
  </cols>
  <sheetData>
    <row r="1" spans="1:9" ht="188.25" customHeight="1" x14ac:dyDescent="0.25"/>
    <row r="2" spans="1:9" x14ac:dyDescent="0.25">
      <c r="A2" s="97" t="s">
        <v>0</v>
      </c>
      <c r="B2" s="97"/>
      <c r="C2" s="97"/>
      <c r="D2" s="97"/>
      <c r="E2" s="97"/>
      <c r="F2" s="97"/>
      <c r="G2" s="97"/>
      <c r="H2" s="41"/>
      <c r="I2" s="41"/>
    </row>
    <row r="3" spans="1:9" x14ac:dyDescent="0.25">
      <c r="A3" s="97" t="s">
        <v>1</v>
      </c>
      <c r="B3" s="97"/>
      <c r="C3" s="97"/>
      <c r="D3" s="97"/>
      <c r="E3" s="97"/>
      <c r="F3" s="97"/>
      <c r="G3" s="97"/>
      <c r="H3" s="41"/>
      <c r="I3" s="41"/>
    </row>
    <row r="4" spans="1:9" x14ac:dyDescent="0.25">
      <c r="A4" s="97" t="s">
        <v>2</v>
      </c>
      <c r="B4" s="97"/>
      <c r="C4" s="97"/>
      <c r="D4" s="97"/>
      <c r="E4" s="97"/>
      <c r="F4" s="97"/>
      <c r="G4" s="97"/>
      <c r="H4" s="41"/>
      <c r="I4" s="41"/>
    </row>
    <row r="5" spans="1:9" ht="11.25" customHeight="1" x14ac:dyDescent="0.25">
      <c r="A5" s="98" t="s">
        <v>37</v>
      </c>
      <c r="B5" s="98"/>
      <c r="C5" s="98"/>
      <c r="D5" s="98"/>
      <c r="E5" s="98"/>
      <c r="F5" s="98"/>
      <c r="G5" s="98"/>
      <c r="H5" s="42"/>
      <c r="I5" s="42"/>
    </row>
    <row r="6" spans="1:9" x14ac:dyDescent="0.25">
      <c r="A6" s="97" t="s">
        <v>4</v>
      </c>
      <c r="B6" s="97"/>
      <c r="C6" s="97"/>
      <c r="D6" s="97"/>
      <c r="E6" s="97"/>
      <c r="F6" s="97"/>
      <c r="G6" s="97"/>
      <c r="H6" s="42"/>
      <c r="I6" s="42"/>
    </row>
    <row r="7" spans="1:9" x14ac:dyDescent="0.25">
      <c r="A7" s="97" t="s">
        <v>52</v>
      </c>
      <c r="B7" s="97"/>
      <c r="C7" s="97"/>
      <c r="D7" s="97"/>
      <c r="E7" s="97"/>
      <c r="F7" s="97"/>
      <c r="G7" s="97"/>
      <c r="H7" s="42"/>
      <c r="I7" s="42"/>
    </row>
    <row r="8" spans="1:9" x14ac:dyDescent="0.25">
      <c r="A8" s="99"/>
      <c r="B8" s="99"/>
      <c r="C8" s="99"/>
      <c r="D8" s="99"/>
      <c r="E8" s="99"/>
      <c r="F8" s="99"/>
      <c r="G8" s="99"/>
      <c r="H8" s="41"/>
      <c r="I8" s="41"/>
    </row>
    <row r="9" spans="1:9" x14ac:dyDescent="0.25">
      <c r="A9" s="100" t="s">
        <v>38</v>
      </c>
      <c r="B9" s="100"/>
      <c r="C9" s="100"/>
      <c r="D9" s="100"/>
      <c r="E9" s="100"/>
      <c r="F9" s="101">
        <v>1</v>
      </c>
      <c r="G9" s="101"/>
      <c r="H9" s="43"/>
      <c r="I9" s="41"/>
    </row>
    <row r="10" spans="1:9" x14ac:dyDescent="0.25">
      <c r="A10" s="102" t="s">
        <v>6</v>
      </c>
      <c r="B10" s="105" t="s">
        <v>39</v>
      </c>
      <c r="C10" s="105"/>
      <c r="D10" s="105"/>
      <c r="E10" s="105"/>
      <c r="F10" s="102" t="s">
        <v>40</v>
      </c>
      <c r="G10" s="102" t="s">
        <v>41</v>
      </c>
      <c r="H10" s="41"/>
      <c r="I10" s="44"/>
    </row>
    <row r="11" spans="1:9" x14ac:dyDescent="0.25">
      <c r="A11" s="103"/>
      <c r="B11" s="105" t="s">
        <v>42</v>
      </c>
      <c r="C11" s="105"/>
      <c r="D11" s="105" t="s">
        <v>43</v>
      </c>
      <c r="E11" s="105"/>
      <c r="F11" s="103"/>
      <c r="G11" s="103"/>
      <c r="H11" s="41"/>
      <c r="I11" s="41"/>
    </row>
    <row r="12" spans="1:9" ht="11.25" customHeight="1" x14ac:dyDescent="0.25">
      <c r="A12" s="103"/>
      <c r="B12" s="105"/>
      <c r="C12" s="105"/>
      <c r="D12" s="105"/>
      <c r="E12" s="105"/>
      <c r="F12" s="103"/>
      <c r="G12" s="103"/>
      <c r="H12" s="41"/>
      <c r="I12" s="41"/>
    </row>
    <row r="13" spans="1:9" ht="11.25" customHeight="1" x14ac:dyDescent="0.25">
      <c r="A13" s="103"/>
      <c r="B13" s="102" t="s">
        <v>49</v>
      </c>
      <c r="C13" s="105" t="s">
        <v>44</v>
      </c>
      <c r="D13" s="105" t="s">
        <v>45</v>
      </c>
      <c r="E13" s="105" t="s">
        <v>44</v>
      </c>
      <c r="F13" s="103"/>
      <c r="G13" s="103"/>
      <c r="H13" s="41"/>
      <c r="I13" s="41"/>
    </row>
    <row r="14" spans="1:9" ht="14.25" customHeight="1" x14ac:dyDescent="0.25">
      <c r="A14" s="104"/>
      <c r="B14" s="104"/>
      <c r="C14" s="105"/>
      <c r="D14" s="105"/>
      <c r="E14" s="105"/>
      <c r="F14" s="104"/>
      <c r="G14" s="104"/>
      <c r="H14" s="41"/>
      <c r="I14" s="41"/>
    </row>
    <row r="15" spans="1:9" ht="11.25" customHeight="1" x14ac:dyDescent="0.25">
      <c r="A15" s="10"/>
      <c r="B15" s="45"/>
      <c r="C15" s="45"/>
      <c r="D15" s="45"/>
      <c r="E15" s="45"/>
      <c r="F15" s="45"/>
      <c r="G15" s="45"/>
      <c r="H15" s="46"/>
      <c r="I15" s="41"/>
    </row>
    <row r="16" spans="1:9" ht="11.25" customHeight="1" x14ac:dyDescent="0.25">
      <c r="A16" s="47" t="s">
        <v>18</v>
      </c>
      <c r="B16" s="45">
        <v>0</v>
      </c>
      <c r="C16" s="45">
        <v>0</v>
      </c>
      <c r="D16" s="48">
        <v>1466283.82</v>
      </c>
      <c r="E16" s="45">
        <v>4493385.5199999996</v>
      </c>
      <c r="F16" s="45">
        <f>DISPONIB_CAIXA!D16</f>
        <v>384155701.58000004</v>
      </c>
      <c r="G16" s="45">
        <v>0</v>
      </c>
      <c r="H16" s="46"/>
      <c r="I16" s="41"/>
    </row>
    <row r="17" spans="1:9" ht="11.25" customHeight="1" x14ac:dyDescent="0.25">
      <c r="A17" s="47" t="s">
        <v>46</v>
      </c>
      <c r="B17" s="45">
        <v>0</v>
      </c>
      <c r="C17" s="45">
        <v>0</v>
      </c>
      <c r="D17" s="45">
        <v>0</v>
      </c>
      <c r="E17" s="45">
        <v>0</v>
      </c>
      <c r="F17" s="45">
        <f>DISPONIB_CAIXA!D17</f>
        <v>555501.30000000005</v>
      </c>
      <c r="G17" s="45">
        <v>0</v>
      </c>
      <c r="H17" s="46"/>
      <c r="I17" s="41"/>
    </row>
    <row r="18" spans="1:9" ht="11.25" customHeight="1" x14ac:dyDescent="0.25">
      <c r="A18" s="47" t="s">
        <v>20</v>
      </c>
      <c r="B18" s="45">
        <v>0</v>
      </c>
      <c r="C18" s="45">
        <v>0</v>
      </c>
      <c r="D18" s="45">
        <v>23521577.579999998</v>
      </c>
      <c r="E18" s="45">
        <v>0</v>
      </c>
      <c r="F18" s="45">
        <f>DISPONIB_CAIXA!D18</f>
        <v>2870879.5700000003</v>
      </c>
      <c r="G18" s="45">
        <v>0</v>
      </c>
      <c r="H18" s="46"/>
      <c r="I18" s="41"/>
    </row>
    <row r="19" spans="1:9" ht="11.25" customHeight="1" x14ac:dyDescent="0.25">
      <c r="A19" s="47" t="s">
        <v>21</v>
      </c>
      <c r="B19" s="45">
        <v>0</v>
      </c>
      <c r="C19" s="45">
        <v>0</v>
      </c>
      <c r="D19" s="45">
        <v>0</v>
      </c>
      <c r="E19" s="45">
        <v>0</v>
      </c>
      <c r="F19" s="45">
        <f>DISPONIB_CAIXA!D19</f>
        <v>3735000</v>
      </c>
      <c r="G19" s="45">
        <v>0</v>
      </c>
      <c r="H19" s="46"/>
    </row>
    <row r="20" spans="1:9" ht="11.25" customHeight="1" x14ac:dyDescent="0.25">
      <c r="A20" s="47" t="s">
        <v>22</v>
      </c>
      <c r="B20" s="45">
        <v>0</v>
      </c>
      <c r="C20" s="45">
        <v>0</v>
      </c>
      <c r="D20" s="45">
        <v>23078786.420000002</v>
      </c>
      <c r="E20" s="45">
        <v>0</v>
      </c>
      <c r="F20" s="45">
        <f>DISPONIB_CAIXA!D20</f>
        <v>8584143.200000003</v>
      </c>
      <c r="G20" s="45">
        <v>0</v>
      </c>
      <c r="H20" s="46"/>
    </row>
    <row r="21" spans="1:9" ht="11.25" customHeight="1" x14ac:dyDescent="0.25">
      <c r="A21" s="47" t="s">
        <v>23</v>
      </c>
      <c r="B21" s="45">
        <v>0</v>
      </c>
      <c r="C21" s="45">
        <v>0</v>
      </c>
      <c r="D21" s="45">
        <v>0</v>
      </c>
      <c r="E21" s="45">
        <v>0</v>
      </c>
      <c r="F21" s="45">
        <f>DISPONIB_CAIXA!D21</f>
        <v>232966.2</v>
      </c>
      <c r="G21" s="45">
        <v>0</v>
      </c>
      <c r="H21" s="46"/>
    </row>
    <row r="22" spans="1:9" ht="11.25" customHeight="1" x14ac:dyDescent="0.25">
      <c r="A22" s="49" t="s">
        <v>47</v>
      </c>
      <c r="B22" s="45">
        <v>0</v>
      </c>
      <c r="C22" s="45">
        <v>0</v>
      </c>
      <c r="D22" s="45">
        <v>0</v>
      </c>
      <c r="E22" s="45">
        <v>218233</v>
      </c>
      <c r="F22" s="45">
        <f>DISPONIB_CAIXA!D23</f>
        <v>218233</v>
      </c>
      <c r="G22" s="45"/>
      <c r="H22" s="46"/>
    </row>
    <row r="23" spans="1:9" ht="11.25" customHeight="1" x14ac:dyDescent="0.25">
      <c r="A23" s="1" t="s">
        <v>25</v>
      </c>
      <c r="B23" s="50">
        <f t="shared" ref="B23:C23" si="0">SUM(B16:B22)</f>
        <v>0</v>
      </c>
      <c r="C23" s="50">
        <f t="shared" si="0"/>
        <v>0</v>
      </c>
      <c r="D23" s="50">
        <f>SUM(D16:D22)</f>
        <v>48066647.82</v>
      </c>
      <c r="E23" s="51">
        <f>SUM(E16:E22)</f>
        <v>4711618.5199999996</v>
      </c>
      <c r="F23" s="50">
        <f>SUM(F16:F22)</f>
        <v>400352424.85000002</v>
      </c>
      <c r="G23" s="50">
        <f>SUM(G16:G22)</f>
        <v>0</v>
      </c>
      <c r="H23" s="41"/>
    </row>
    <row r="24" spans="1:9" ht="11.25" customHeight="1" x14ac:dyDescent="0.25">
      <c r="A24" s="49"/>
      <c r="B24" s="45"/>
      <c r="C24" s="45"/>
      <c r="D24" s="52"/>
      <c r="E24" s="52"/>
      <c r="F24" s="52"/>
      <c r="G24" s="45"/>
      <c r="H24" s="41"/>
    </row>
    <row r="25" spans="1:9" ht="11.25" customHeight="1" x14ac:dyDescent="0.25">
      <c r="A25" s="49" t="s">
        <v>26</v>
      </c>
      <c r="B25" s="53">
        <v>210075.4</v>
      </c>
      <c r="C25" s="52">
        <v>0</v>
      </c>
      <c r="D25" s="45">
        <v>267427646.08000001</v>
      </c>
      <c r="E25" s="45">
        <v>293334373.20999998</v>
      </c>
      <c r="F25" s="52">
        <f>DISPONIB_CAIXA!D27</f>
        <v>659778070.81999993</v>
      </c>
      <c r="G25" s="45">
        <v>0</v>
      </c>
      <c r="H25" s="41"/>
    </row>
    <row r="26" spans="1:9" ht="11.25" customHeight="1" x14ac:dyDescent="0.25">
      <c r="A26" s="47" t="s">
        <v>27</v>
      </c>
      <c r="B26" s="52">
        <v>0</v>
      </c>
      <c r="C26" s="52">
        <v>0</v>
      </c>
      <c r="D26" s="45">
        <v>0</v>
      </c>
      <c r="E26" s="45">
        <v>0</v>
      </c>
      <c r="F26" s="52">
        <f>DISPONIB_CAIXA!D28</f>
        <v>2256076.4500000002</v>
      </c>
      <c r="G26" s="45">
        <v>0</v>
      </c>
      <c r="H26" s="41"/>
    </row>
    <row r="27" spans="1:9" ht="11.25" customHeight="1" x14ac:dyDescent="0.25">
      <c r="A27" s="47"/>
      <c r="B27" s="52"/>
      <c r="C27" s="52"/>
      <c r="D27" s="52"/>
      <c r="E27" s="52"/>
      <c r="F27" s="45"/>
      <c r="G27" s="45"/>
      <c r="H27" s="41"/>
    </row>
    <row r="28" spans="1:9" ht="11.25" customHeight="1" x14ac:dyDescent="0.25">
      <c r="A28" s="1" t="s">
        <v>28</v>
      </c>
      <c r="B28" s="51">
        <f t="shared" ref="B28:C28" si="1">SUM(B25:B26)</f>
        <v>210075.4</v>
      </c>
      <c r="C28" s="51">
        <f t="shared" si="1"/>
        <v>0</v>
      </c>
      <c r="D28" s="51">
        <f>SUM(D25:D26)</f>
        <v>267427646.08000001</v>
      </c>
      <c r="E28" s="51">
        <f>SUM(E25:E26)</f>
        <v>293334373.20999998</v>
      </c>
      <c r="F28" s="51">
        <f>SUM(F25:F26)</f>
        <v>662034147.26999998</v>
      </c>
      <c r="G28" s="51">
        <f>SUM(G25:G26)</f>
        <v>0</v>
      </c>
      <c r="H28" s="46"/>
    </row>
    <row r="29" spans="1:9" ht="11.25" customHeight="1" x14ac:dyDescent="0.25">
      <c r="A29" s="49"/>
      <c r="B29" s="52"/>
      <c r="C29" s="52"/>
      <c r="D29" s="52"/>
      <c r="E29" s="52"/>
      <c r="F29" s="52"/>
      <c r="G29" s="52"/>
      <c r="H29" s="46"/>
    </row>
    <row r="30" spans="1:9" ht="11.25" customHeight="1" x14ac:dyDescent="0.25">
      <c r="A30" s="1" t="s">
        <v>29</v>
      </c>
      <c r="B30" s="50">
        <f t="shared" ref="B30:C30" si="2">B23+B28</f>
        <v>210075.4</v>
      </c>
      <c r="C30" s="50">
        <f t="shared" si="2"/>
        <v>0</v>
      </c>
      <c r="D30" s="50">
        <f>D23+D28</f>
        <v>315494293.90000004</v>
      </c>
      <c r="E30" s="50">
        <f>E23+E28</f>
        <v>298045991.72999996</v>
      </c>
      <c r="F30" s="50">
        <f>F23+F28</f>
        <v>1062386572.12</v>
      </c>
      <c r="G30" s="50">
        <f>G23+G28</f>
        <v>0</v>
      </c>
      <c r="H30" s="41"/>
    </row>
    <row r="31" spans="1:9" ht="11.25" customHeight="1" x14ac:dyDescent="0.25">
      <c r="A31" s="49"/>
      <c r="B31" s="52"/>
      <c r="C31" s="52"/>
      <c r="D31" s="52"/>
      <c r="E31" s="52"/>
      <c r="F31" s="52"/>
      <c r="G31" s="52"/>
      <c r="H31" s="41"/>
    </row>
    <row r="32" spans="1:9" ht="11.25" customHeight="1" x14ac:dyDescent="0.25">
      <c r="A32" s="1" t="s">
        <v>48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41"/>
    </row>
    <row r="33" spans="1:8" ht="42.75" customHeight="1" x14ac:dyDescent="0.25">
      <c r="A33" s="100" t="s">
        <v>74</v>
      </c>
      <c r="B33" s="100"/>
      <c r="C33" s="100"/>
      <c r="D33" s="100"/>
      <c r="E33" s="100"/>
      <c r="F33" s="100"/>
      <c r="G33" s="100"/>
      <c r="H33" s="41"/>
    </row>
    <row r="34" spans="1:8" ht="11.25" customHeight="1" x14ac:dyDescent="0.25">
      <c r="A34" s="107" t="s">
        <v>53</v>
      </c>
      <c r="B34" s="107"/>
      <c r="C34" s="107"/>
      <c r="D34" s="107"/>
      <c r="E34" s="107"/>
      <c r="F34" s="107"/>
      <c r="G34" s="107"/>
      <c r="H34" s="41"/>
    </row>
    <row r="35" spans="1:8" ht="11.25" customHeight="1" x14ac:dyDescent="0.25"/>
    <row r="36" spans="1:8" ht="11.25" customHeight="1" x14ac:dyDescent="0.25">
      <c r="A36" s="46"/>
      <c r="B36" s="41"/>
      <c r="C36" s="41"/>
      <c r="D36" s="41"/>
      <c r="E36" s="41"/>
      <c r="F36" s="41"/>
      <c r="G36" s="41"/>
    </row>
    <row r="37" spans="1:8" ht="15.75" customHeight="1" x14ac:dyDescent="0.25">
      <c r="A37" s="46"/>
      <c r="B37" s="41"/>
      <c r="C37" s="41"/>
      <c r="D37" s="41"/>
      <c r="E37" s="41"/>
      <c r="F37" s="41"/>
      <c r="G37" s="41"/>
    </row>
    <row r="38" spans="1:8" ht="11.25" customHeight="1" x14ac:dyDescent="0.25">
      <c r="A38" s="106" t="s">
        <v>51</v>
      </c>
      <c r="B38" s="106"/>
      <c r="C38" s="106"/>
      <c r="D38" s="106"/>
      <c r="E38" s="106"/>
      <c r="F38" s="106"/>
      <c r="G38" s="106"/>
    </row>
    <row r="39" spans="1:8" ht="11.25" customHeight="1" x14ac:dyDescent="0.25">
      <c r="A39" s="106" t="s">
        <v>32</v>
      </c>
      <c r="B39" s="106"/>
      <c r="C39" s="106"/>
      <c r="D39" s="106"/>
      <c r="E39" s="106"/>
      <c r="F39" s="106"/>
      <c r="G39" s="106"/>
    </row>
    <row r="40" spans="1:8" ht="11.25" customHeight="1" x14ac:dyDescent="0.25">
      <c r="A40" s="46"/>
      <c r="B40" s="54"/>
      <c r="C40" s="46"/>
      <c r="D40" s="46"/>
      <c r="E40" s="41"/>
      <c r="F40" s="41"/>
      <c r="G40" s="41"/>
    </row>
    <row r="41" spans="1:8" ht="19.5" customHeight="1" x14ac:dyDescent="0.25">
      <c r="A41" s="46"/>
      <c r="B41" s="54"/>
      <c r="C41" s="46"/>
      <c r="D41" s="46"/>
      <c r="E41" s="41"/>
      <c r="F41" s="41"/>
      <c r="G41" s="41"/>
    </row>
    <row r="42" spans="1:8" ht="11.25" customHeight="1" x14ac:dyDescent="0.25">
      <c r="A42" s="55" t="s">
        <v>33</v>
      </c>
      <c r="B42" s="54"/>
      <c r="C42" s="41"/>
      <c r="D42" s="41"/>
      <c r="E42" s="41"/>
      <c r="F42" s="106" t="s">
        <v>34</v>
      </c>
      <c r="G42" s="106"/>
    </row>
    <row r="43" spans="1:8" ht="11.25" customHeight="1" x14ac:dyDescent="0.25">
      <c r="A43" s="55" t="s">
        <v>35</v>
      </c>
      <c r="B43" s="54"/>
      <c r="C43" s="41"/>
      <c r="D43" s="41"/>
      <c r="E43" s="41"/>
      <c r="F43" s="106" t="s">
        <v>36</v>
      </c>
      <c r="G43" s="106"/>
    </row>
    <row r="44" spans="1:8" x14ac:dyDescent="0.25">
      <c r="A44" s="46"/>
      <c r="B44" s="41"/>
      <c r="C44" s="41"/>
      <c r="D44" s="41"/>
      <c r="E44" s="41"/>
      <c r="F44" s="41"/>
      <c r="G44" s="41"/>
    </row>
    <row r="45" spans="1:8" x14ac:dyDescent="0.25">
      <c r="A45" s="46"/>
      <c r="B45" s="41"/>
      <c r="C45" s="41"/>
      <c r="D45" s="41"/>
      <c r="E45" s="41"/>
      <c r="F45" s="41"/>
      <c r="G45" s="41"/>
    </row>
  </sheetData>
  <mergeCells count="25">
    <mergeCell ref="F43:G43"/>
    <mergeCell ref="E13:E14"/>
    <mergeCell ref="A33:G33"/>
    <mergeCell ref="A38:G38"/>
    <mergeCell ref="A39:G39"/>
    <mergeCell ref="F42:G42"/>
    <mergeCell ref="A34:G34"/>
    <mergeCell ref="A8:G8"/>
    <mergeCell ref="A9:E9"/>
    <mergeCell ref="F9:G9"/>
    <mergeCell ref="A10:A14"/>
    <mergeCell ref="B10:E10"/>
    <mergeCell ref="F10:F14"/>
    <mergeCell ref="G10:G14"/>
    <mergeCell ref="B11:C12"/>
    <mergeCell ref="D11:E12"/>
    <mergeCell ref="C13:C14"/>
    <mergeCell ref="D13:D14"/>
    <mergeCell ref="B13:B14"/>
    <mergeCell ref="A2:G2"/>
    <mergeCell ref="A4:G4"/>
    <mergeCell ref="A5:G5"/>
    <mergeCell ref="A6:G6"/>
    <mergeCell ref="A7:G7"/>
    <mergeCell ref="A3:G3"/>
  </mergeCells>
  <printOptions horizontalCentered="1"/>
  <pageMargins left="0.78740157480314965" right="0.78740157480314965" top="0.59055118110236227" bottom="0.39370078740157483" header="0.31496062992125984" footer="0.31496062992125984"/>
  <pageSetup paperSize="256" scale="64" fitToHeight="0" orientation="portrait" horizontalDpi="200" verticalDpi="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tabSelected="1" zoomScaleNormal="100" workbookViewId="0">
      <selection activeCell="B35" sqref="B35"/>
    </sheetView>
  </sheetViews>
  <sheetFormatPr defaultRowHeight="11.25" x14ac:dyDescent="0.25"/>
  <cols>
    <col min="1" max="1" width="63.140625" style="63" bestFit="1" customWidth="1"/>
    <col min="2" max="2" width="32.5703125" style="62" customWidth="1"/>
    <col min="3" max="3" width="40.5703125" style="63" bestFit="1" customWidth="1"/>
    <col min="4" max="256" width="9.140625" style="63"/>
    <col min="257" max="257" width="63.140625" style="63" bestFit="1" customWidth="1"/>
    <col min="258" max="258" width="32.5703125" style="63" customWidth="1"/>
    <col min="259" max="259" width="40.5703125" style="63" bestFit="1" customWidth="1"/>
    <col min="260" max="512" width="9.140625" style="63"/>
    <col min="513" max="513" width="63.140625" style="63" bestFit="1" customWidth="1"/>
    <col min="514" max="514" width="32.5703125" style="63" customWidth="1"/>
    <col min="515" max="515" width="40.5703125" style="63" bestFit="1" customWidth="1"/>
    <col min="516" max="768" width="9.140625" style="63"/>
    <col min="769" max="769" width="63.140625" style="63" bestFit="1" customWidth="1"/>
    <col min="770" max="770" width="32.5703125" style="63" customWidth="1"/>
    <col min="771" max="771" width="40.5703125" style="63" bestFit="1" customWidth="1"/>
    <col min="772" max="1024" width="9.140625" style="63"/>
    <col min="1025" max="1025" width="63.140625" style="63" bestFit="1" customWidth="1"/>
    <col min="1026" max="1026" width="32.5703125" style="63" customWidth="1"/>
    <col min="1027" max="1027" width="40.5703125" style="63" bestFit="1" customWidth="1"/>
    <col min="1028" max="1280" width="9.140625" style="63"/>
    <col min="1281" max="1281" width="63.140625" style="63" bestFit="1" customWidth="1"/>
    <col min="1282" max="1282" width="32.5703125" style="63" customWidth="1"/>
    <col min="1283" max="1283" width="40.5703125" style="63" bestFit="1" customWidth="1"/>
    <col min="1284" max="1536" width="9.140625" style="63"/>
    <col min="1537" max="1537" width="63.140625" style="63" bestFit="1" customWidth="1"/>
    <col min="1538" max="1538" width="32.5703125" style="63" customWidth="1"/>
    <col min="1539" max="1539" width="40.5703125" style="63" bestFit="1" customWidth="1"/>
    <col min="1540" max="1792" width="9.140625" style="63"/>
    <col min="1793" max="1793" width="63.140625" style="63" bestFit="1" customWidth="1"/>
    <col min="1794" max="1794" width="32.5703125" style="63" customWidth="1"/>
    <col min="1795" max="1795" width="40.5703125" style="63" bestFit="1" customWidth="1"/>
    <col min="1796" max="2048" width="9.140625" style="63"/>
    <col min="2049" max="2049" width="63.140625" style="63" bestFit="1" customWidth="1"/>
    <col min="2050" max="2050" width="32.5703125" style="63" customWidth="1"/>
    <col min="2051" max="2051" width="40.5703125" style="63" bestFit="1" customWidth="1"/>
    <col min="2052" max="2304" width="9.140625" style="63"/>
    <col min="2305" max="2305" width="63.140625" style="63" bestFit="1" customWidth="1"/>
    <col min="2306" max="2306" width="32.5703125" style="63" customWidth="1"/>
    <col min="2307" max="2307" width="40.5703125" style="63" bestFit="1" customWidth="1"/>
    <col min="2308" max="2560" width="9.140625" style="63"/>
    <col min="2561" max="2561" width="63.140625" style="63" bestFit="1" customWidth="1"/>
    <col min="2562" max="2562" width="32.5703125" style="63" customWidth="1"/>
    <col min="2563" max="2563" width="40.5703125" style="63" bestFit="1" customWidth="1"/>
    <col min="2564" max="2816" width="9.140625" style="63"/>
    <col min="2817" max="2817" width="63.140625" style="63" bestFit="1" customWidth="1"/>
    <col min="2818" max="2818" width="32.5703125" style="63" customWidth="1"/>
    <col min="2819" max="2819" width="40.5703125" style="63" bestFit="1" customWidth="1"/>
    <col min="2820" max="3072" width="9.140625" style="63"/>
    <col min="3073" max="3073" width="63.140625" style="63" bestFit="1" customWidth="1"/>
    <col min="3074" max="3074" width="32.5703125" style="63" customWidth="1"/>
    <col min="3075" max="3075" width="40.5703125" style="63" bestFit="1" customWidth="1"/>
    <col min="3076" max="3328" width="9.140625" style="63"/>
    <col min="3329" max="3329" width="63.140625" style="63" bestFit="1" customWidth="1"/>
    <col min="3330" max="3330" width="32.5703125" style="63" customWidth="1"/>
    <col min="3331" max="3331" width="40.5703125" style="63" bestFit="1" customWidth="1"/>
    <col min="3332" max="3584" width="9.140625" style="63"/>
    <col min="3585" max="3585" width="63.140625" style="63" bestFit="1" customWidth="1"/>
    <col min="3586" max="3586" width="32.5703125" style="63" customWidth="1"/>
    <col min="3587" max="3587" width="40.5703125" style="63" bestFit="1" customWidth="1"/>
    <col min="3588" max="3840" width="9.140625" style="63"/>
    <col min="3841" max="3841" width="63.140625" style="63" bestFit="1" customWidth="1"/>
    <col min="3842" max="3842" width="32.5703125" style="63" customWidth="1"/>
    <col min="3843" max="3843" width="40.5703125" style="63" bestFit="1" customWidth="1"/>
    <col min="3844" max="4096" width="9.140625" style="63"/>
    <col min="4097" max="4097" width="63.140625" style="63" bestFit="1" customWidth="1"/>
    <col min="4098" max="4098" width="32.5703125" style="63" customWidth="1"/>
    <col min="4099" max="4099" width="40.5703125" style="63" bestFit="1" customWidth="1"/>
    <col min="4100" max="4352" width="9.140625" style="63"/>
    <col min="4353" max="4353" width="63.140625" style="63" bestFit="1" customWidth="1"/>
    <col min="4354" max="4354" width="32.5703125" style="63" customWidth="1"/>
    <col min="4355" max="4355" width="40.5703125" style="63" bestFit="1" customWidth="1"/>
    <col min="4356" max="4608" width="9.140625" style="63"/>
    <col min="4609" max="4609" width="63.140625" style="63" bestFit="1" customWidth="1"/>
    <col min="4610" max="4610" width="32.5703125" style="63" customWidth="1"/>
    <col min="4611" max="4611" width="40.5703125" style="63" bestFit="1" customWidth="1"/>
    <col min="4612" max="4864" width="9.140625" style="63"/>
    <col min="4865" max="4865" width="63.140625" style="63" bestFit="1" customWidth="1"/>
    <col min="4866" max="4866" width="32.5703125" style="63" customWidth="1"/>
    <col min="4867" max="4867" width="40.5703125" style="63" bestFit="1" customWidth="1"/>
    <col min="4868" max="5120" width="9.140625" style="63"/>
    <col min="5121" max="5121" width="63.140625" style="63" bestFit="1" customWidth="1"/>
    <col min="5122" max="5122" width="32.5703125" style="63" customWidth="1"/>
    <col min="5123" max="5123" width="40.5703125" style="63" bestFit="1" customWidth="1"/>
    <col min="5124" max="5376" width="9.140625" style="63"/>
    <col min="5377" max="5377" width="63.140625" style="63" bestFit="1" customWidth="1"/>
    <col min="5378" max="5378" width="32.5703125" style="63" customWidth="1"/>
    <col min="5379" max="5379" width="40.5703125" style="63" bestFit="1" customWidth="1"/>
    <col min="5380" max="5632" width="9.140625" style="63"/>
    <col min="5633" max="5633" width="63.140625" style="63" bestFit="1" customWidth="1"/>
    <col min="5634" max="5634" width="32.5703125" style="63" customWidth="1"/>
    <col min="5635" max="5635" width="40.5703125" style="63" bestFit="1" customWidth="1"/>
    <col min="5636" max="5888" width="9.140625" style="63"/>
    <col min="5889" max="5889" width="63.140625" style="63" bestFit="1" customWidth="1"/>
    <col min="5890" max="5890" width="32.5703125" style="63" customWidth="1"/>
    <col min="5891" max="5891" width="40.5703125" style="63" bestFit="1" customWidth="1"/>
    <col min="5892" max="6144" width="9.140625" style="63"/>
    <col min="6145" max="6145" width="63.140625" style="63" bestFit="1" customWidth="1"/>
    <col min="6146" max="6146" width="32.5703125" style="63" customWidth="1"/>
    <col min="6147" max="6147" width="40.5703125" style="63" bestFit="1" customWidth="1"/>
    <col min="6148" max="6400" width="9.140625" style="63"/>
    <col min="6401" max="6401" width="63.140625" style="63" bestFit="1" customWidth="1"/>
    <col min="6402" max="6402" width="32.5703125" style="63" customWidth="1"/>
    <col min="6403" max="6403" width="40.5703125" style="63" bestFit="1" customWidth="1"/>
    <col min="6404" max="6656" width="9.140625" style="63"/>
    <col min="6657" max="6657" width="63.140625" style="63" bestFit="1" customWidth="1"/>
    <col min="6658" max="6658" width="32.5703125" style="63" customWidth="1"/>
    <col min="6659" max="6659" width="40.5703125" style="63" bestFit="1" customWidth="1"/>
    <col min="6660" max="6912" width="9.140625" style="63"/>
    <col min="6913" max="6913" width="63.140625" style="63" bestFit="1" customWidth="1"/>
    <col min="6914" max="6914" width="32.5703125" style="63" customWidth="1"/>
    <col min="6915" max="6915" width="40.5703125" style="63" bestFit="1" customWidth="1"/>
    <col min="6916" max="7168" width="9.140625" style="63"/>
    <col min="7169" max="7169" width="63.140625" style="63" bestFit="1" customWidth="1"/>
    <col min="7170" max="7170" width="32.5703125" style="63" customWidth="1"/>
    <col min="7171" max="7171" width="40.5703125" style="63" bestFit="1" customWidth="1"/>
    <col min="7172" max="7424" width="9.140625" style="63"/>
    <col min="7425" max="7425" width="63.140625" style="63" bestFit="1" customWidth="1"/>
    <col min="7426" max="7426" width="32.5703125" style="63" customWidth="1"/>
    <col min="7427" max="7427" width="40.5703125" style="63" bestFit="1" customWidth="1"/>
    <col min="7428" max="7680" width="9.140625" style="63"/>
    <col min="7681" max="7681" width="63.140625" style="63" bestFit="1" customWidth="1"/>
    <col min="7682" max="7682" width="32.5703125" style="63" customWidth="1"/>
    <col min="7683" max="7683" width="40.5703125" style="63" bestFit="1" customWidth="1"/>
    <col min="7684" max="7936" width="9.140625" style="63"/>
    <col min="7937" max="7937" width="63.140625" style="63" bestFit="1" customWidth="1"/>
    <col min="7938" max="7938" width="32.5703125" style="63" customWidth="1"/>
    <col min="7939" max="7939" width="40.5703125" style="63" bestFit="1" customWidth="1"/>
    <col min="7940" max="8192" width="9.140625" style="63"/>
    <col min="8193" max="8193" width="63.140625" style="63" bestFit="1" customWidth="1"/>
    <col min="8194" max="8194" width="32.5703125" style="63" customWidth="1"/>
    <col min="8195" max="8195" width="40.5703125" style="63" bestFit="1" customWidth="1"/>
    <col min="8196" max="8448" width="9.140625" style="63"/>
    <col min="8449" max="8449" width="63.140625" style="63" bestFit="1" customWidth="1"/>
    <col min="8450" max="8450" width="32.5703125" style="63" customWidth="1"/>
    <col min="8451" max="8451" width="40.5703125" style="63" bestFit="1" customWidth="1"/>
    <col min="8452" max="8704" width="9.140625" style="63"/>
    <col min="8705" max="8705" width="63.140625" style="63" bestFit="1" customWidth="1"/>
    <col min="8706" max="8706" width="32.5703125" style="63" customWidth="1"/>
    <col min="8707" max="8707" width="40.5703125" style="63" bestFit="1" customWidth="1"/>
    <col min="8708" max="8960" width="9.140625" style="63"/>
    <col min="8961" max="8961" width="63.140625" style="63" bestFit="1" customWidth="1"/>
    <col min="8962" max="8962" width="32.5703125" style="63" customWidth="1"/>
    <col min="8963" max="8963" width="40.5703125" style="63" bestFit="1" customWidth="1"/>
    <col min="8964" max="9216" width="9.140625" style="63"/>
    <col min="9217" max="9217" width="63.140625" style="63" bestFit="1" customWidth="1"/>
    <col min="9218" max="9218" width="32.5703125" style="63" customWidth="1"/>
    <col min="9219" max="9219" width="40.5703125" style="63" bestFit="1" customWidth="1"/>
    <col min="9220" max="9472" width="9.140625" style="63"/>
    <col min="9473" max="9473" width="63.140625" style="63" bestFit="1" customWidth="1"/>
    <col min="9474" max="9474" width="32.5703125" style="63" customWidth="1"/>
    <col min="9475" max="9475" width="40.5703125" style="63" bestFit="1" customWidth="1"/>
    <col min="9476" max="9728" width="9.140625" style="63"/>
    <col min="9729" max="9729" width="63.140625" style="63" bestFit="1" customWidth="1"/>
    <col min="9730" max="9730" width="32.5703125" style="63" customWidth="1"/>
    <col min="9731" max="9731" width="40.5703125" style="63" bestFit="1" customWidth="1"/>
    <col min="9732" max="9984" width="9.140625" style="63"/>
    <col min="9985" max="9985" width="63.140625" style="63" bestFit="1" customWidth="1"/>
    <col min="9986" max="9986" width="32.5703125" style="63" customWidth="1"/>
    <col min="9987" max="9987" width="40.5703125" style="63" bestFit="1" customWidth="1"/>
    <col min="9988" max="10240" width="9.140625" style="63"/>
    <col min="10241" max="10241" width="63.140625" style="63" bestFit="1" customWidth="1"/>
    <col min="10242" max="10242" width="32.5703125" style="63" customWidth="1"/>
    <col min="10243" max="10243" width="40.5703125" style="63" bestFit="1" customWidth="1"/>
    <col min="10244" max="10496" width="9.140625" style="63"/>
    <col min="10497" max="10497" width="63.140625" style="63" bestFit="1" customWidth="1"/>
    <col min="10498" max="10498" width="32.5703125" style="63" customWidth="1"/>
    <col min="10499" max="10499" width="40.5703125" style="63" bestFit="1" customWidth="1"/>
    <col min="10500" max="10752" width="9.140625" style="63"/>
    <col min="10753" max="10753" width="63.140625" style="63" bestFit="1" customWidth="1"/>
    <col min="10754" max="10754" width="32.5703125" style="63" customWidth="1"/>
    <col min="10755" max="10755" width="40.5703125" style="63" bestFit="1" customWidth="1"/>
    <col min="10756" max="11008" width="9.140625" style="63"/>
    <col min="11009" max="11009" width="63.140625" style="63" bestFit="1" customWidth="1"/>
    <col min="11010" max="11010" width="32.5703125" style="63" customWidth="1"/>
    <col min="11011" max="11011" width="40.5703125" style="63" bestFit="1" customWidth="1"/>
    <col min="11012" max="11264" width="9.140625" style="63"/>
    <col min="11265" max="11265" width="63.140625" style="63" bestFit="1" customWidth="1"/>
    <col min="11266" max="11266" width="32.5703125" style="63" customWidth="1"/>
    <col min="11267" max="11267" width="40.5703125" style="63" bestFit="1" customWidth="1"/>
    <col min="11268" max="11520" width="9.140625" style="63"/>
    <col min="11521" max="11521" width="63.140625" style="63" bestFit="1" customWidth="1"/>
    <col min="11522" max="11522" width="32.5703125" style="63" customWidth="1"/>
    <col min="11523" max="11523" width="40.5703125" style="63" bestFit="1" customWidth="1"/>
    <col min="11524" max="11776" width="9.140625" style="63"/>
    <col min="11777" max="11777" width="63.140625" style="63" bestFit="1" customWidth="1"/>
    <col min="11778" max="11778" width="32.5703125" style="63" customWidth="1"/>
    <col min="11779" max="11779" width="40.5703125" style="63" bestFit="1" customWidth="1"/>
    <col min="11780" max="12032" width="9.140625" style="63"/>
    <col min="12033" max="12033" width="63.140625" style="63" bestFit="1" customWidth="1"/>
    <col min="12034" max="12034" width="32.5703125" style="63" customWidth="1"/>
    <col min="12035" max="12035" width="40.5703125" style="63" bestFit="1" customWidth="1"/>
    <col min="12036" max="12288" width="9.140625" style="63"/>
    <col min="12289" max="12289" width="63.140625" style="63" bestFit="1" customWidth="1"/>
    <col min="12290" max="12290" width="32.5703125" style="63" customWidth="1"/>
    <col min="12291" max="12291" width="40.5703125" style="63" bestFit="1" customWidth="1"/>
    <col min="12292" max="12544" width="9.140625" style="63"/>
    <col min="12545" max="12545" width="63.140625" style="63" bestFit="1" customWidth="1"/>
    <col min="12546" max="12546" width="32.5703125" style="63" customWidth="1"/>
    <col min="12547" max="12547" width="40.5703125" style="63" bestFit="1" customWidth="1"/>
    <col min="12548" max="12800" width="9.140625" style="63"/>
    <col min="12801" max="12801" width="63.140625" style="63" bestFit="1" customWidth="1"/>
    <col min="12802" max="12802" width="32.5703125" style="63" customWidth="1"/>
    <col min="12803" max="12803" width="40.5703125" style="63" bestFit="1" customWidth="1"/>
    <col min="12804" max="13056" width="9.140625" style="63"/>
    <col min="13057" max="13057" width="63.140625" style="63" bestFit="1" customWidth="1"/>
    <col min="13058" max="13058" width="32.5703125" style="63" customWidth="1"/>
    <col min="13059" max="13059" width="40.5703125" style="63" bestFit="1" customWidth="1"/>
    <col min="13060" max="13312" width="9.140625" style="63"/>
    <col min="13313" max="13313" width="63.140625" style="63" bestFit="1" customWidth="1"/>
    <col min="13314" max="13314" width="32.5703125" style="63" customWidth="1"/>
    <col min="13315" max="13315" width="40.5703125" style="63" bestFit="1" customWidth="1"/>
    <col min="13316" max="13568" width="9.140625" style="63"/>
    <col min="13569" max="13569" width="63.140625" style="63" bestFit="1" customWidth="1"/>
    <col min="13570" max="13570" width="32.5703125" style="63" customWidth="1"/>
    <col min="13571" max="13571" width="40.5703125" style="63" bestFit="1" customWidth="1"/>
    <col min="13572" max="13824" width="9.140625" style="63"/>
    <col min="13825" max="13825" width="63.140625" style="63" bestFit="1" customWidth="1"/>
    <col min="13826" max="13826" width="32.5703125" style="63" customWidth="1"/>
    <col min="13827" max="13827" width="40.5703125" style="63" bestFit="1" customWidth="1"/>
    <col min="13828" max="14080" width="9.140625" style="63"/>
    <col min="14081" max="14081" width="63.140625" style="63" bestFit="1" customWidth="1"/>
    <col min="14082" max="14082" width="32.5703125" style="63" customWidth="1"/>
    <col min="14083" max="14083" width="40.5703125" style="63" bestFit="1" customWidth="1"/>
    <col min="14084" max="14336" width="9.140625" style="63"/>
    <col min="14337" max="14337" width="63.140625" style="63" bestFit="1" customWidth="1"/>
    <col min="14338" max="14338" width="32.5703125" style="63" customWidth="1"/>
    <col min="14339" max="14339" width="40.5703125" style="63" bestFit="1" customWidth="1"/>
    <col min="14340" max="14592" width="9.140625" style="63"/>
    <col min="14593" max="14593" width="63.140625" style="63" bestFit="1" customWidth="1"/>
    <col min="14594" max="14594" width="32.5703125" style="63" customWidth="1"/>
    <col min="14595" max="14595" width="40.5703125" style="63" bestFit="1" customWidth="1"/>
    <col min="14596" max="14848" width="9.140625" style="63"/>
    <col min="14849" max="14849" width="63.140625" style="63" bestFit="1" customWidth="1"/>
    <col min="14850" max="14850" width="32.5703125" style="63" customWidth="1"/>
    <col min="14851" max="14851" width="40.5703125" style="63" bestFit="1" customWidth="1"/>
    <col min="14852" max="15104" width="9.140625" style="63"/>
    <col min="15105" max="15105" width="63.140625" style="63" bestFit="1" customWidth="1"/>
    <col min="15106" max="15106" width="32.5703125" style="63" customWidth="1"/>
    <col min="15107" max="15107" width="40.5703125" style="63" bestFit="1" customWidth="1"/>
    <col min="15108" max="15360" width="9.140625" style="63"/>
    <col min="15361" max="15361" width="63.140625" style="63" bestFit="1" customWidth="1"/>
    <col min="15362" max="15362" width="32.5703125" style="63" customWidth="1"/>
    <col min="15363" max="15363" width="40.5703125" style="63" bestFit="1" customWidth="1"/>
    <col min="15364" max="15616" width="9.140625" style="63"/>
    <col min="15617" max="15617" width="63.140625" style="63" bestFit="1" customWidth="1"/>
    <col min="15618" max="15618" width="32.5703125" style="63" customWidth="1"/>
    <col min="15619" max="15619" width="40.5703125" style="63" bestFit="1" customWidth="1"/>
    <col min="15620" max="15872" width="9.140625" style="63"/>
    <col min="15873" max="15873" width="63.140625" style="63" bestFit="1" customWidth="1"/>
    <col min="15874" max="15874" width="32.5703125" style="63" customWidth="1"/>
    <col min="15875" max="15875" width="40.5703125" style="63" bestFit="1" customWidth="1"/>
    <col min="15876" max="16128" width="9.140625" style="63"/>
    <col min="16129" max="16129" width="63.140625" style="63" bestFit="1" customWidth="1"/>
    <col min="16130" max="16130" width="32.5703125" style="63" customWidth="1"/>
    <col min="16131" max="16131" width="40.5703125" style="63" bestFit="1" customWidth="1"/>
    <col min="16132" max="16384" width="9.140625" style="63"/>
  </cols>
  <sheetData>
    <row r="1" spans="1:7" ht="201.75" customHeight="1" x14ac:dyDescent="0.25"/>
    <row r="2" spans="1:7" ht="11.25" customHeight="1" x14ac:dyDescent="0.25">
      <c r="A2" s="108" t="s">
        <v>0</v>
      </c>
      <c r="B2" s="108"/>
      <c r="C2" s="108"/>
    </row>
    <row r="3" spans="1:7" ht="11.25" customHeight="1" x14ac:dyDescent="0.25">
      <c r="A3" s="108" t="s">
        <v>1</v>
      </c>
      <c r="B3" s="108"/>
      <c r="C3" s="108"/>
    </row>
    <row r="4" spans="1:7" ht="11.25" customHeight="1" x14ac:dyDescent="0.25">
      <c r="A4" s="108" t="s">
        <v>2</v>
      </c>
      <c r="B4" s="108"/>
      <c r="C4" s="108"/>
    </row>
    <row r="5" spans="1:7" s="64" customFormat="1" ht="11.25" customHeight="1" x14ac:dyDescent="0.25">
      <c r="A5" s="109" t="s">
        <v>54</v>
      </c>
      <c r="B5" s="109"/>
      <c r="C5" s="109"/>
    </row>
    <row r="6" spans="1:7" s="64" customFormat="1" ht="11.25" customHeight="1" x14ac:dyDescent="0.25">
      <c r="A6" s="108" t="s">
        <v>4</v>
      </c>
      <c r="B6" s="108"/>
      <c r="C6" s="108"/>
    </row>
    <row r="7" spans="1:7" s="64" customFormat="1" ht="11.25" customHeight="1" x14ac:dyDescent="0.25">
      <c r="A7" s="97" t="s">
        <v>52</v>
      </c>
      <c r="B7" s="97"/>
      <c r="C7" s="97"/>
      <c r="D7" s="58"/>
      <c r="E7" s="58"/>
      <c r="F7" s="58"/>
      <c r="G7" s="58"/>
    </row>
    <row r="8" spans="1:7" ht="11.25" customHeight="1" x14ac:dyDescent="0.25">
      <c r="A8" s="65"/>
      <c r="C8" s="65"/>
    </row>
    <row r="9" spans="1:7" ht="11.25" customHeight="1" x14ac:dyDescent="0.25">
      <c r="A9" s="63" t="s">
        <v>55</v>
      </c>
      <c r="C9" s="66">
        <v>1</v>
      </c>
    </row>
    <row r="10" spans="1:7" ht="11.25" customHeight="1" x14ac:dyDescent="0.25">
      <c r="A10" s="67" t="s">
        <v>56</v>
      </c>
      <c r="B10" s="68" t="s">
        <v>57</v>
      </c>
      <c r="C10" s="67" t="s">
        <v>58</v>
      </c>
    </row>
    <row r="11" spans="1:7" ht="11.25" customHeight="1" x14ac:dyDescent="0.25">
      <c r="A11" s="69" t="s">
        <v>59</v>
      </c>
      <c r="B11" s="79">
        <v>3137195189.3600001</v>
      </c>
      <c r="C11" s="81">
        <v>0.47816199999999998</v>
      </c>
    </row>
    <row r="12" spans="1:7" ht="11.25" customHeight="1" x14ac:dyDescent="0.25">
      <c r="A12" s="69" t="s">
        <v>60</v>
      </c>
      <c r="B12" s="79">
        <v>7938740037.8000002</v>
      </c>
      <c r="C12" s="81">
        <v>1.21</v>
      </c>
    </row>
    <row r="13" spans="1:7" ht="11.25" customHeight="1" x14ac:dyDescent="0.25">
      <c r="A13" s="61" t="s">
        <v>61</v>
      </c>
      <c r="B13" s="80">
        <v>7541803035.9099998</v>
      </c>
      <c r="C13" s="82">
        <v>1.1495</v>
      </c>
    </row>
    <row r="14" spans="1:7" ht="11.25" customHeight="1" x14ac:dyDescent="0.25">
      <c r="A14" s="74"/>
      <c r="B14" s="75"/>
      <c r="C14" s="74"/>
    </row>
    <row r="15" spans="1:7" ht="11.25" customHeight="1" x14ac:dyDescent="0.25">
      <c r="A15" s="67" t="s">
        <v>62</v>
      </c>
      <c r="B15" s="68" t="s">
        <v>57</v>
      </c>
      <c r="C15" s="67" t="s">
        <v>58</v>
      </c>
    </row>
    <row r="16" spans="1:7" ht="11.25" customHeight="1" x14ac:dyDescent="0.25">
      <c r="A16" s="69" t="s">
        <v>63</v>
      </c>
      <c r="B16" s="70">
        <v>0</v>
      </c>
      <c r="C16" s="71"/>
    </row>
    <row r="17" spans="1:7" ht="11.25" customHeight="1" x14ac:dyDescent="0.25">
      <c r="A17" s="61" t="s">
        <v>64</v>
      </c>
      <c r="B17" s="72">
        <v>0</v>
      </c>
      <c r="C17" s="73"/>
    </row>
    <row r="18" spans="1:7" ht="11.25" customHeight="1" x14ac:dyDescent="0.25">
      <c r="A18" s="74"/>
      <c r="B18" s="75"/>
      <c r="C18" s="74"/>
    </row>
    <row r="19" spans="1:7" ht="11.25" customHeight="1" x14ac:dyDescent="0.25">
      <c r="A19" s="67" t="s">
        <v>65</v>
      </c>
      <c r="B19" s="68" t="s">
        <v>57</v>
      </c>
      <c r="C19" s="67" t="s">
        <v>58</v>
      </c>
    </row>
    <row r="20" spans="1:7" ht="11.25" customHeight="1" x14ac:dyDescent="0.25">
      <c r="A20" s="69" t="s">
        <v>66</v>
      </c>
      <c r="B20" s="70">
        <v>0</v>
      </c>
      <c r="C20" s="71"/>
    </row>
    <row r="21" spans="1:7" ht="11.25" customHeight="1" x14ac:dyDescent="0.25">
      <c r="A21" s="61" t="s">
        <v>64</v>
      </c>
      <c r="B21" s="72">
        <v>0</v>
      </c>
      <c r="C21" s="73"/>
    </row>
    <row r="22" spans="1:7" ht="11.25" customHeight="1" x14ac:dyDescent="0.25">
      <c r="A22" s="74"/>
      <c r="B22" s="75"/>
      <c r="C22" s="74"/>
    </row>
    <row r="23" spans="1:7" ht="11.25" customHeight="1" x14ac:dyDescent="0.25">
      <c r="A23" s="67" t="s">
        <v>67</v>
      </c>
      <c r="B23" s="68" t="s">
        <v>57</v>
      </c>
      <c r="C23" s="67" t="s">
        <v>58</v>
      </c>
    </row>
    <row r="24" spans="1:7" ht="11.25" customHeight="1" x14ac:dyDescent="0.25">
      <c r="A24" s="69" t="s">
        <v>68</v>
      </c>
      <c r="B24" s="70">
        <v>0</v>
      </c>
      <c r="C24" s="71"/>
    </row>
    <row r="25" spans="1:7" ht="11.25" customHeight="1" x14ac:dyDescent="0.25">
      <c r="A25" s="69" t="s">
        <v>69</v>
      </c>
      <c r="B25" s="70">
        <v>0</v>
      </c>
      <c r="C25" s="71"/>
    </row>
    <row r="26" spans="1:7" ht="11.25" customHeight="1" x14ac:dyDescent="0.25">
      <c r="A26" s="69" t="s">
        <v>70</v>
      </c>
      <c r="B26" s="70">
        <v>0</v>
      </c>
      <c r="C26" s="71"/>
    </row>
    <row r="27" spans="1:7" ht="11.25" customHeight="1" x14ac:dyDescent="0.25">
      <c r="A27" s="61" t="s">
        <v>71</v>
      </c>
      <c r="B27" s="72">
        <v>0</v>
      </c>
      <c r="C27" s="73"/>
    </row>
    <row r="28" spans="1:7" ht="11.25" customHeight="1" x14ac:dyDescent="0.25">
      <c r="A28" s="74"/>
      <c r="B28" s="75"/>
      <c r="C28" s="74"/>
    </row>
    <row r="29" spans="1:7" ht="40.5" customHeight="1" x14ac:dyDescent="0.25">
      <c r="A29" s="60" t="s">
        <v>39</v>
      </c>
      <c r="B29" s="77" t="s">
        <v>72</v>
      </c>
      <c r="C29" s="78" t="s">
        <v>40</v>
      </c>
      <c r="D29" s="74"/>
    </row>
    <row r="30" spans="1:7" ht="11.25" customHeight="1" x14ac:dyDescent="0.25">
      <c r="A30" s="76" t="s">
        <v>73</v>
      </c>
      <c r="B30" s="80">
        <f>'RESTOS A PAGAR'!E30</f>
        <v>298045991.72999996</v>
      </c>
      <c r="C30" s="83">
        <f>DISPONIB_CAIXA!D32</f>
        <v>1062386572.1200001</v>
      </c>
    </row>
    <row r="31" spans="1:7" ht="40.5" customHeight="1" x14ac:dyDescent="0.25">
      <c r="A31" s="96" t="s">
        <v>74</v>
      </c>
      <c r="B31" s="96"/>
      <c r="C31" s="96"/>
      <c r="D31" s="59"/>
      <c r="E31" s="59"/>
      <c r="F31" s="59"/>
      <c r="G31" s="59"/>
    </row>
    <row r="32" spans="1:7" s="74" customFormat="1" ht="11.25" customHeight="1" x14ac:dyDescent="0.25">
      <c r="A32" s="107" t="s">
        <v>53</v>
      </c>
      <c r="B32" s="107"/>
      <c r="C32" s="107"/>
      <c r="D32" s="57"/>
      <c r="E32" s="57"/>
      <c r="F32" s="57"/>
      <c r="G32" s="57"/>
    </row>
    <row r="35" spans="1:7" ht="19.5" customHeight="1" x14ac:dyDescent="0.25"/>
    <row r="36" spans="1:7" x14ac:dyDescent="0.25">
      <c r="A36" s="106" t="s">
        <v>51</v>
      </c>
      <c r="B36" s="106"/>
      <c r="C36" s="106"/>
      <c r="D36" s="46"/>
      <c r="E36" s="46"/>
      <c r="F36" s="46"/>
      <c r="G36" s="46"/>
    </row>
    <row r="37" spans="1:7" x14ac:dyDescent="0.25">
      <c r="A37" s="106" t="s">
        <v>32</v>
      </c>
      <c r="B37" s="106"/>
      <c r="C37" s="106"/>
      <c r="D37" s="46"/>
      <c r="E37" s="46"/>
      <c r="F37" s="46"/>
      <c r="G37" s="46"/>
    </row>
    <row r="39" spans="1:7" ht="21" customHeight="1" x14ac:dyDescent="0.25">
      <c r="D39" s="46"/>
    </row>
    <row r="40" spans="1:7" x14ac:dyDescent="0.25">
      <c r="A40" s="56" t="s">
        <v>33</v>
      </c>
      <c r="C40" s="56" t="s">
        <v>34</v>
      </c>
      <c r="D40" s="46"/>
    </row>
    <row r="41" spans="1:7" x14ac:dyDescent="0.25">
      <c r="A41" s="56" t="s">
        <v>35</v>
      </c>
      <c r="C41" s="56" t="s">
        <v>36</v>
      </c>
    </row>
  </sheetData>
  <mergeCells count="10">
    <mergeCell ref="A32:C32"/>
    <mergeCell ref="A36:C36"/>
    <mergeCell ref="A37:C37"/>
    <mergeCell ref="A31:C31"/>
    <mergeCell ref="A2:C2"/>
    <mergeCell ref="A3:C3"/>
    <mergeCell ref="A4:C4"/>
    <mergeCell ref="A5:C5"/>
    <mergeCell ref="A6:C6"/>
    <mergeCell ref="A7:C7"/>
  </mergeCells>
  <printOptions horizontalCentered="1"/>
  <pageMargins left="0.78740157480314965" right="0.78740157480314965" top="0.59055118110236227" bottom="0.39370078740157483" header="0.31496062992125984" footer="0.31496062992125984"/>
  <pageSetup paperSize="256" scale="62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Anexo I - Pessoal</vt:lpstr>
      <vt:lpstr>DISPONIB_CAIXA</vt:lpstr>
      <vt:lpstr>RESTOS A PAGAR</vt:lpstr>
      <vt:lpstr>SIMPLIFICADO_RGF</vt:lpstr>
      <vt:lpstr>DISPONIB_CAIXA!Area_de_impressao</vt:lpstr>
      <vt:lpstr>'RESTOS A PAGAR'!Area_de_impressao</vt:lpstr>
      <vt:lpstr>SIMPLIFICADO_RGF!Area_de_impressao</vt:lpstr>
    </vt:vector>
  </TitlesOfParts>
  <Company>CD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Luiz Alves Da Silva</dc:creator>
  <cp:lastModifiedBy>Karlo Eric Galvão Dantas</cp:lastModifiedBy>
  <cp:lastPrinted>2014-01-23T16:36:43Z</cp:lastPrinted>
  <dcterms:created xsi:type="dcterms:W3CDTF">2013-01-14T10:27:49Z</dcterms:created>
  <dcterms:modified xsi:type="dcterms:W3CDTF">2025-04-11T14:52:28Z</dcterms:modified>
</cp:coreProperties>
</file>