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uelo\2016\RGF\3º Quadrimestre\"/>
    </mc:Choice>
  </mc:AlternateContent>
  <bookViews>
    <workbookView xWindow="0" yWindow="315" windowWidth="14220" windowHeight="6615" activeTab="2"/>
  </bookViews>
  <sheets>
    <sheet name="Anexo I - Pessoal" sheetId="5" r:id="rId1"/>
    <sheet name="DDC E RP_RGF" sheetId="4" r:id="rId2"/>
    <sheet name="Simplificado" sheetId="6" r:id="rId3"/>
  </sheets>
  <externalReferences>
    <externalReference r:id="rId4"/>
    <externalReference r:id="rId5"/>
  </externalReferences>
  <definedNames>
    <definedName name="_xlnm.Print_Area" localSheetId="0">'Anexo I - Pessoal'!$A$1:$G$52</definedName>
    <definedName name="_xlnm.Print_Area" localSheetId="1">'DDC E RP_RGF'!$A$1:$I$44</definedName>
    <definedName name="_xlnm.Print_Area" localSheetId="2">Simplificado!$A$1:$C$59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ilha_1ÁreaTotal" localSheetId="2">#REF!,#REF!</definedName>
    <definedName name="Planilha_1ÁreaTotal">#REF!,#REF!</definedName>
    <definedName name="Planilha_1CabGráfico" localSheetId="2">#REF!</definedName>
    <definedName name="Planilha_1CabGráfico">#REF!</definedName>
    <definedName name="Planilha_1TítCols" localSheetId="2">#REF!,#REF!</definedName>
    <definedName name="Planilha_1TítCols">#REF!,#REF!</definedName>
    <definedName name="Planilha_1TítLins" localSheetId="0">#REF!</definedName>
    <definedName name="Planilha_1TítLins" localSheetId="2">#REF!</definedName>
    <definedName name="Planilha_1TítLins">#REF!</definedName>
    <definedName name="Planilha_2ÁreaTotal" localSheetId="2">#REF!,#REF!</definedName>
    <definedName name="Planilha_2ÁreaTotal">#REF!,#REF!</definedName>
    <definedName name="Planilha_2CabGráfico" localSheetId="2">#REF!</definedName>
    <definedName name="Planilha_2CabGráfico">#REF!</definedName>
    <definedName name="Planilha_2TítCols" localSheetId="2">#REF!,#REF!</definedName>
    <definedName name="Planilha_2TítCols">#REF!,#REF!</definedName>
    <definedName name="Planilha_2TítLins" localSheetId="2">#REF!</definedName>
    <definedName name="Planilha_2TítLins">#REF!</definedName>
    <definedName name="Planilha_3ÁreaTotal" localSheetId="2">#REF!,#REF!</definedName>
    <definedName name="Planilha_3ÁreaTotal">#REF!,#REF!</definedName>
    <definedName name="Planilha_3CabGráfico" localSheetId="2">#REF!</definedName>
    <definedName name="Planilha_3CabGráfico">#REF!</definedName>
    <definedName name="Planilha_3TítCols" localSheetId="2">#REF!,#REF!</definedName>
    <definedName name="Planilha_3TítCols">#REF!,#REF!</definedName>
    <definedName name="Planilha_3TítLins" localSheetId="2">#REF!</definedName>
    <definedName name="Planilha_3TítLins">#REF!</definedName>
    <definedName name="Planilha_4ÁreaTotal" localSheetId="2">#REF!,#REF!</definedName>
    <definedName name="Planilha_4ÁreaTotal">#REF!,#REF!</definedName>
    <definedName name="Planilha_4TítCols" localSheetId="2">#REF!,#REF!</definedName>
    <definedName name="Planilha_4TítCols">#REF!,#REF!</definedName>
  </definedNames>
  <calcPr calcId="152511"/>
</workbook>
</file>

<file path=xl/calcChain.xml><?xml version="1.0" encoding="utf-8"?>
<calcChain xmlns="http://schemas.openxmlformats.org/spreadsheetml/2006/main">
  <c r="C15" i="6" l="1"/>
  <c r="C16" i="6"/>
  <c r="C17" i="6"/>
  <c r="F34" i="5" l="1"/>
  <c r="F33" i="5"/>
  <c r="F32" i="5"/>
  <c r="G22" i="5"/>
  <c r="F22" i="5"/>
  <c r="G18" i="5"/>
  <c r="G27" i="5" s="1"/>
  <c r="F18" i="5"/>
  <c r="F27" i="5" l="1"/>
  <c r="J25" i="4"/>
  <c r="B22" i="4"/>
  <c r="F31" i="5" l="1"/>
  <c r="G31" i="5" s="1"/>
  <c r="C22" i="4"/>
  <c r="D22" i="4"/>
  <c r="E22" i="4"/>
  <c r="F22" i="4"/>
  <c r="H22" i="4"/>
  <c r="D14" i="4"/>
  <c r="E14" i="4"/>
  <c r="F14" i="4"/>
  <c r="H14" i="4"/>
  <c r="B14" i="4"/>
  <c r="B24" i="4" s="1"/>
  <c r="H24" i="4" l="1"/>
  <c r="F24" i="4"/>
  <c r="D24" i="4"/>
  <c r="E24" i="4"/>
  <c r="G23" i="4"/>
  <c r="G15" i="4"/>
  <c r="G22" i="4" l="1"/>
  <c r="G20" i="4" l="1"/>
  <c r="G19" i="4"/>
  <c r="G16" i="4"/>
  <c r="G18" i="4"/>
  <c r="C24" i="4"/>
  <c r="G17" i="4"/>
  <c r="G14" i="4" l="1"/>
  <c r="J28" i="4"/>
  <c r="G24" i="4" l="1"/>
</calcChain>
</file>

<file path=xl/sharedStrings.xml><?xml version="1.0" encoding="utf-8"?>
<sst xmlns="http://schemas.openxmlformats.org/spreadsheetml/2006/main" count="138" uniqueCount="103">
  <si>
    <t>UNIÃO - PODER LEGISLATIVO</t>
  </si>
  <si>
    <t>CÂMARA DOS DEPUTADOS</t>
  </si>
  <si>
    <t>RELATÓRIO DE GESTÃO FISCAL</t>
  </si>
  <si>
    <t>ORÇAMENTOS FISCAL E DA SEGURIDADE SOCIAL</t>
  </si>
  <si>
    <t>(a)</t>
  </si>
  <si>
    <t>(b)</t>
  </si>
  <si>
    <t>TOTAL DOS RECURSOS VINCULADOS (I)</t>
  </si>
  <si>
    <t>TOTAL DOS RECURSOS NÃO VINCULADOS (II)</t>
  </si>
  <si>
    <t>TOTAL (III) = (I + II)</t>
  </si>
  <si>
    <t>Diretor-Geral</t>
  </si>
  <si>
    <t>RICARDO SOARES DE ALMEIDA</t>
  </si>
  <si>
    <t>Secretário de Controle Interno</t>
  </si>
  <si>
    <t>DISPONIBILIDADE DE CAIXA LÍQUIDA (ANTES DA INSCRIÇÃO EM RESTOS A PAGAR NÃO PROCESSADOS DO EXERCÍCIO)</t>
  </si>
  <si>
    <t>EMPENHOS NÃO LIQUIDADOS CANCELADOS (NÃO INSCRITOS POR INSUFICIÊNCIA FINANCEIRA)</t>
  </si>
  <si>
    <t>Do Exercício</t>
  </si>
  <si>
    <t>De Exercícios Anteriores</t>
  </si>
  <si>
    <t>IDENTIFICAÇÃO DOS RECURSOS</t>
  </si>
  <si>
    <t xml:space="preserve">DISPONIBILIDADE DE CAIXA BRUTA </t>
  </si>
  <si>
    <t>OBRIGAÇÕES FINANCEIRAS</t>
  </si>
  <si>
    <t>RESTOS A PAGAR EMPENHADOS E NÃO LIQUIDADOS DO EXERCÍCIO</t>
  </si>
  <si>
    <t xml:space="preserve">Restos a Pagar Liquidados e Não Pagos </t>
  </si>
  <si>
    <t>Restos a Pagar Empenhados e Não Liquidados de Exercícios Anteriores</t>
  </si>
  <si>
    <t>Demais Obrigaçãoes Fianceiras</t>
  </si>
  <si>
    <t>(c)</t>
  </si>
  <si>
    <t>(d)</t>
  </si>
  <si>
    <t>(e)</t>
  </si>
  <si>
    <t>(f) = (a – (b + c + d + e))</t>
  </si>
  <si>
    <t>DEMONSTRATIVO DA DISPONIBILIDADE DE CAIXA E DOS RESTOS A PAGAR</t>
  </si>
  <si>
    <t>50 - RECURSOS NAO-FINANCEIROS DIRETAM. ARRECADADOS</t>
  </si>
  <si>
    <t>51 - CONTR.SOCIAL S/O LUCRO DAS PESSOAS JURIDICAS</t>
  </si>
  <si>
    <t>53 - CONTRIBUICAO P/FINANCIAM.DA SEGURIDADE SOCIAL</t>
  </si>
  <si>
    <t>69 - CONTRIB.PATRONAL P/PLANO DE SEGURID.SOC.SERV.</t>
  </si>
  <si>
    <t>80 - RECURSOS FINANCEIROS DIRETAMENTE ARRECADADOS</t>
  </si>
  <si>
    <t>90 - RECURSOS DIVERSOS</t>
  </si>
  <si>
    <t>00 - RECURSOS ORDINARIOS</t>
  </si>
  <si>
    <t>REGIME PRÓPRIO DE PREVIDÊNCIA DOS SERVIDORES</t>
  </si>
  <si>
    <t xml:space="preserve"> RGF – ANEXO 5 (LRF, art. 55, Inciso III, alínea "a")</t>
  </si>
  <si>
    <t>63 - REC.PROP.DECOR.ALIEN.BENS E DIR.DO PATR.PUB.</t>
  </si>
  <si>
    <t>JANEIRO A DEZEMBRO DE 2016</t>
  </si>
  <si>
    <t xml:space="preserve">FONTE: Tesouro Gerencial: Consulta  "RGF_DDC E RP_2016". Câmara dos Deputados - 10/jan/2017 - 9h30min. </t>
  </si>
  <si>
    <t xml:space="preserve">LÚCIO HENRIQUE XAVIER LOPES
</t>
  </si>
  <si>
    <t>Nota: Elaborado com base no Manual de Demonstrativos Fiscais aprovado pela Portaria nº 553, de 22 de setembro de 2014, da Secretaria do Tesouro Nacional, e Manual Siafi 021301 atualizado em 20/01/2016.</t>
  </si>
  <si>
    <t>FLÁVIO GOMES DE MESQUITA</t>
  </si>
  <si>
    <t>Diretor Substituto de Finanças, Orçamento e Contabilidade</t>
  </si>
  <si>
    <t xml:space="preserve">DEMONSTRATIVO DA DESPESA COM PESSOAL </t>
  </si>
  <si>
    <t>JANEIRO A DEZEMBRO DE 2017</t>
  </si>
  <si>
    <t xml:space="preserve"> RGF - ANEXO 1 (LRF, art. 55, inciso I, alínea "a")</t>
  </si>
  <si>
    <t>DESPESAS EXECUTADAS</t>
  </si>
  <si>
    <t>(Janeiro a Dezembro de 2016)</t>
  </si>
  <si>
    <t>LIQUIDADAS</t>
  </si>
  <si>
    <t>INSCRITAS EM</t>
  </si>
  <si>
    <t>DESPESA COM PESSOAL</t>
  </si>
  <si>
    <t xml:space="preserve"> RESTOS A PAGAR</t>
  </si>
  <si>
    <t xml:space="preserve">NÃO </t>
  </si>
  <si>
    <t xml:space="preserve"> PROCESSADOS</t>
  </si>
  <si>
    <t>DESPESA BRUTA COM PESSOAL (I)</t>
  </si>
  <si>
    <t xml:space="preserve">    Pessoal Ativo</t>
  </si>
  <si>
    <t xml:space="preserve">    Pessoal Inativo e Pensionistas</t>
  </si>
  <si>
    <t>Outras despesas de pessoal decorrentes de contratos de terceirização (§ 1º do art. 18 da LRF)</t>
  </si>
  <si>
    <t>DESPESAS NÃO COMPUTADAS (§ 1º do art. 19 da LRF) (II)</t>
  </si>
  <si>
    <t>Indenizações por Demissão e Incentivos à Demissão Voluntária</t>
  </si>
  <si>
    <t>Decorrentes de Decisão Judicial</t>
  </si>
  <si>
    <t>Despesas de Exercícios Anteriores</t>
  </si>
  <si>
    <t>Inativos e Pensionistas com Recursos Vinculados</t>
  </si>
  <si>
    <t>DESPESA LÍQUIDA COM PESSOAL (III) = (I - II)</t>
  </si>
  <si>
    <t>APURAÇÃO DO CUMPRIMENTO DO LIMITE LEGAL</t>
  </si>
  <si>
    <t>VALOR</t>
  </si>
  <si>
    <t>% SOBRE A RCL</t>
  </si>
  <si>
    <t>RECEITA CORRENTE LÍQUIDA - RCL (IV)</t>
  </si>
  <si>
    <t>DESPESA TOTAL COM PESSOAL - DTP (V) = (IIIa + IIIb)</t>
  </si>
  <si>
    <t>LIMITE MÁXIMO (VI) (incisos I, II e III, art. 20 da LRF) - (1,210000%)</t>
  </si>
  <si>
    <t>LIMITE PRUDENCIAL (VII) = (0,95 x VI) (parágrafo único, art. 22 da LRF) - (1,149500%)</t>
  </si>
  <si>
    <t>LIMITE DE ALERTA (VIII) = (0,90 x VI) (inciso II do § 1º do art. 59 da LRF) - (1,089000%)</t>
  </si>
  <si>
    <t>FONTE: SIAFI, MF/STN, 9/jan/2017, 10 hs.</t>
  </si>
  <si>
    <t>Nota nº 1: Durante o exercício, somente as despesas liquidadas são consideradas executadas. No encerramento do exercício, as despesas não liquidadas</t>
  </si>
  <si>
    <t>inscritas em restos a pagar não processados são também consideradas executadas. Dessa forma, para maior transparência, as despesas executadas</t>
  </si>
  <si>
    <t>estão segregadas em:</t>
  </si>
  <si>
    <t xml:space="preserve">          . a) Despesas liquidadas,  consideradas aquelas em que houve a entrega do material ou serviço, nos termos do art. 63 da Lei 4.320/64;</t>
  </si>
  <si>
    <t xml:space="preserve">          . b) Despesas empenhadas mas não liquidadas, inscritas em Restos a Pagar não processados, consideradas liquidadas no encerramento do exercício,</t>
  </si>
  <si>
    <t>por força do art.35, inciso II da Lei 4.320/64.</t>
  </si>
  <si>
    <t>LÚCIO HENRIQUE XAVIER LOPES</t>
  </si>
  <si>
    <t>Valor Total</t>
  </si>
  <si>
    <t>EM RESTOS A PAGAR NÃO PROCESSADOS</t>
  </si>
  <si>
    <t>INSCRIÇÃO EM RESTOS A PAGAR NÃO PROCESSADOS DO EXERCÍCIO</t>
  </si>
  <si>
    <t>RESTOS A PAGAR</t>
  </si>
  <si>
    <t>Limite Definido pelo Senado Federal para Operações de Crédito por Antecipação da Receita</t>
  </si>
  <si>
    <t>Limite Definido pelo Senado Federal para Operações de Crédito Externas e Internas</t>
  </si>
  <si>
    <t>Operações de Crédito por Antecipação da Receita</t>
  </si>
  <si>
    <t>Operações de Crédito Internas e Externas</t>
  </si>
  <si>
    <t>OPERAÇÕES DE CRÉDITO</t>
  </si>
  <si>
    <t>Limite Definido por Resolução do Senado Federal</t>
  </si>
  <si>
    <t>Total das Garantias Concedidas</t>
  </si>
  <si>
    <t>GARANTIAS DE VALORES</t>
  </si>
  <si>
    <t>Dívida Consolidada Líquida</t>
  </si>
  <si>
    <t xml:space="preserve">DÍVIDA CONSOLIDADA </t>
  </si>
  <si>
    <t>Limite Prudencial  (parágrafo único, art. 22 da LRF) - &lt;1,149500%&gt;</t>
  </si>
  <si>
    <t>Limite Máximo (incisos I, II e III, art. 20 da LRF) - &lt;1,210000%&gt;</t>
  </si>
  <si>
    <t>Despesa Total com Pessoal - DTP</t>
  </si>
  <si>
    <t>Receita Corrente líquida</t>
  </si>
  <si>
    <t>VALOR ATÉ O BIMESTRE</t>
  </si>
  <si>
    <t>RECEITA CORRENTE LÍQUIDA</t>
  </si>
  <si>
    <t xml:space="preserve"> LRF, art. 48 - Anexo 7</t>
  </si>
  <si>
    <t>DEMONSTRATIVO SIMPLIFICADO DO RELATÓRIO DE GESTÃO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</si>
</sst>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R$&quot;\ #,##0.00;[Red]\-&quot;R$&quot;\ #,##0.00"/>
    <numFmt numFmtId="43" formatCode="_-* #,##0.00_-;\-* #,##0.00_-;_-* &quot;-&quot;??_-;_-@_-"/>
    <numFmt numFmtId="164" formatCode="&quot;R$ &quot;#,##0.00_);[Red]\(&quot;R$ &quot;#,##0.00\)"/>
    <numFmt numFmtId="165" formatCode="_(* #,##0.00_);_(* \(#,##0.00\);_(* &quot;-&quot;??_);_(@_)"/>
    <numFmt numFmtId="166" formatCode="&quot;R$ &quot;#,##0.00"/>
    <numFmt numFmtId="167" formatCode="#,##0.00_ ;\-#,##0.00\ "/>
    <numFmt numFmtId="168" formatCode="0.000000"/>
    <numFmt numFmtId="169" formatCode="#,##0.000000;\-#,##0.000000"/>
    <numFmt numFmtId="170" formatCode="0.0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7"/>
      <color theme="1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b/>
      <sz val="7"/>
      <color theme="1"/>
      <name val="Times New Roman"/>
      <family val="1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Calibri"/>
      <family val="2"/>
    </font>
    <font>
      <sz val="8"/>
      <color theme="1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49" fontId="2" fillId="0" borderId="0"/>
    <xf numFmtId="0" fontId="1" fillId="0" borderId="0"/>
    <xf numFmtId="0" fontId="1" fillId="0" borderId="0"/>
    <xf numFmtId="49" fontId="2" fillId="0" borderId="0"/>
    <xf numFmtId="0" fontId="1" fillId="0" borderId="0"/>
    <xf numFmtId="43" fontId="3" fillId="0" borderId="0" applyFont="0" applyFill="0" applyBorder="0" applyAlignment="0" applyProtection="0"/>
    <xf numFmtId="0" fontId="4" fillId="0" borderId="0"/>
    <xf numFmtId="0" fontId="9" fillId="0" borderId="0"/>
    <xf numFmtId="165" fontId="9" fillId="0" borderId="0" applyFont="0" applyFill="0" applyBorder="0" applyAlignment="0" applyProtection="0"/>
  </cellStyleXfs>
  <cellXfs count="169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vertical="center"/>
    </xf>
    <xf numFmtId="164" fontId="6" fillId="2" borderId="0" xfId="1" applyNumberFormat="1" applyFont="1" applyFill="1" applyBorder="1" applyAlignment="1">
      <alignment vertical="center"/>
    </xf>
    <xf numFmtId="8" fontId="5" fillId="2" borderId="0" xfId="0" applyNumberFormat="1" applyFont="1" applyFill="1" applyAlignment="1">
      <alignment vertical="center"/>
    </xf>
    <xf numFmtId="165" fontId="5" fillId="2" borderId="2" xfId="1" applyNumberFormat="1" applyFont="1" applyFill="1" applyBorder="1" applyAlignment="1">
      <alignment horizontal="left" vertical="center" wrapText="1"/>
    </xf>
    <xf numFmtId="43" fontId="5" fillId="2" borderId="2" xfId="7" applyFont="1" applyFill="1" applyBorder="1" applyAlignment="1">
      <alignment vertical="center"/>
    </xf>
    <xf numFmtId="0" fontId="7" fillId="2" borderId="4" xfId="1" applyFont="1" applyFill="1" applyBorder="1" applyAlignment="1">
      <alignment horizontal="left" vertical="center"/>
    </xf>
    <xf numFmtId="165" fontId="6" fillId="2" borderId="2" xfId="1" applyNumberFormat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6" fillId="2" borderId="0" xfId="1" applyNumberFormat="1" applyFont="1" applyFill="1" applyBorder="1" applyAlignment="1">
      <alignment vertical="center"/>
    </xf>
    <xf numFmtId="37" fontId="6" fillId="2" borderId="0" xfId="1" applyNumberFormat="1" applyFont="1" applyFill="1" applyBorder="1" applyAlignment="1">
      <alignment horizontal="right" vertical="center"/>
    </xf>
    <xf numFmtId="0" fontId="7" fillId="3" borderId="3" xfId="3" applyFont="1" applyFill="1" applyBorder="1" applyAlignment="1">
      <alignment horizontal="center" wrapText="1"/>
    </xf>
    <xf numFmtId="0" fontId="7" fillId="3" borderId="3" xfId="3" applyFont="1" applyFill="1" applyBorder="1" applyAlignment="1">
      <alignment horizontal="center"/>
    </xf>
    <xf numFmtId="4" fontId="5" fillId="2" borderId="0" xfId="0" applyNumberFormat="1" applyFont="1" applyFill="1"/>
    <xf numFmtId="43" fontId="5" fillId="2" borderId="0" xfId="0" applyNumberFormat="1" applyFont="1" applyFill="1"/>
    <xf numFmtId="165" fontId="5" fillId="2" borderId="0" xfId="0" applyNumberFormat="1" applyFont="1" applyFill="1"/>
    <xf numFmtId="43" fontId="5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166" fontId="5" fillId="2" borderId="0" xfId="0" applyNumberFormat="1" applyFont="1" applyFill="1" applyAlignment="1">
      <alignment vertical="center"/>
    </xf>
    <xf numFmtId="0" fontId="6" fillId="2" borderId="0" xfId="1" applyNumberFormat="1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left" vertical="center"/>
    </xf>
    <xf numFmtId="43" fontId="5" fillId="2" borderId="4" xfId="7" applyFont="1" applyFill="1" applyBorder="1" applyAlignment="1">
      <alignment vertical="center"/>
    </xf>
    <xf numFmtId="43" fontId="5" fillId="2" borderId="1" xfId="7" applyFont="1" applyFill="1" applyBorder="1" applyAlignment="1">
      <alignment vertical="center"/>
    </xf>
    <xf numFmtId="43" fontId="6" fillId="2" borderId="2" xfId="7" applyFont="1" applyFill="1" applyBorder="1" applyAlignment="1">
      <alignment horizontal="right" vertical="center"/>
    </xf>
    <xf numFmtId="43" fontId="7" fillId="0" borderId="4" xfId="7" applyFont="1" applyFill="1" applyBorder="1" applyAlignment="1">
      <alignment horizontal="center" vertical="center" wrapText="1"/>
    </xf>
    <xf numFmtId="43" fontId="6" fillId="2" borderId="1" xfId="7" applyFont="1" applyFill="1" applyBorder="1" applyAlignment="1">
      <alignment horizontal="right" vertical="center"/>
    </xf>
    <xf numFmtId="43" fontId="7" fillId="2" borderId="4" xfId="7" applyFont="1" applyFill="1" applyBorder="1" applyAlignment="1">
      <alignment horizontal="right" vertical="center"/>
    </xf>
    <xf numFmtId="43" fontId="6" fillId="2" borderId="0" xfId="7" applyFont="1" applyFill="1" applyBorder="1" applyAlignment="1">
      <alignment horizontal="right" vertical="center"/>
    </xf>
    <xf numFmtId="43" fontId="6" fillId="2" borderId="3" xfId="7" applyFont="1" applyFill="1" applyBorder="1" applyAlignment="1">
      <alignment horizontal="right" vertical="center"/>
    </xf>
    <xf numFmtId="43" fontId="6" fillId="2" borderId="9" xfId="7" applyFont="1" applyFill="1" applyBorder="1" applyAlignment="1">
      <alignment horizontal="right" vertical="center"/>
    </xf>
    <xf numFmtId="43" fontId="6" fillId="2" borderId="4" xfId="7" applyFont="1" applyFill="1" applyBorder="1" applyAlignment="1">
      <alignment horizontal="right" vertical="center"/>
    </xf>
    <xf numFmtId="43" fontId="8" fillId="2" borderId="0" xfId="0" applyNumberFormat="1" applyFont="1" applyFill="1"/>
    <xf numFmtId="49" fontId="6" fillId="2" borderId="0" xfId="1" applyNumberFormat="1" applyFont="1" applyFill="1" applyAlignment="1"/>
    <xf numFmtId="0" fontId="6" fillId="2" borderId="6" xfId="3" applyFont="1" applyFill="1" applyBorder="1" applyAlignment="1">
      <alignment horizontal="justify" vertical="center" wrapText="1"/>
    </xf>
    <xf numFmtId="0" fontId="6" fillId="2" borderId="0" xfId="3" applyFont="1" applyFill="1" applyBorder="1" applyAlignment="1">
      <alignment horizontal="justify" vertical="center" wrapText="1"/>
    </xf>
    <xf numFmtId="0" fontId="7" fillId="3" borderId="1" xfId="3" applyFont="1" applyFill="1" applyBorder="1" applyAlignment="1">
      <alignment horizontal="center" vertical="top" wrapText="1"/>
    </xf>
    <xf numFmtId="0" fontId="7" fillId="3" borderId="2" xfId="3" applyFont="1" applyFill="1" applyBorder="1" applyAlignment="1">
      <alignment horizontal="center" vertical="top" wrapText="1"/>
    </xf>
    <xf numFmtId="0" fontId="7" fillId="3" borderId="3" xfId="3" applyFont="1" applyFill="1" applyBorder="1" applyAlignment="1">
      <alignment horizontal="center" vertical="top" wrapText="1"/>
    </xf>
    <xf numFmtId="0" fontId="7" fillId="3" borderId="4" xfId="3" applyFont="1" applyFill="1" applyBorder="1" applyAlignment="1">
      <alignment horizontal="center" vertical="center" wrapText="1"/>
    </xf>
    <xf numFmtId="49" fontId="6" fillId="2" borderId="0" xfId="1" applyNumberFormat="1" applyFont="1" applyFill="1" applyAlignment="1">
      <alignment horizontal="center"/>
    </xf>
    <xf numFmtId="0" fontId="6" fillId="2" borderId="0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horizontal="left" vertical="center"/>
    </xf>
    <xf numFmtId="0" fontId="7" fillId="3" borderId="1" xfId="3" applyFont="1" applyFill="1" applyBorder="1" applyAlignment="1">
      <alignment horizontal="center" vertical="center"/>
    </xf>
    <xf numFmtId="0" fontId="7" fillId="3" borderId="2" xfId="3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/>
    </xf>
    <xf numFmtId="0" fontId="7" fillId="3" borderId="7" xfId="3" applyFont="1" applyFill="1" applyBorder="1" applyAlignment="1">
      <alignment horizontal="center" vertical="center" wrapText="1"/>
    </xf>
    <xf numFmtId="49" fontId="6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6" fillId="2" borderId="0" xfId="1" applyNumberFormat="1" applyFont="1" applyFill="1" applyBorder="1" applyAlignment="1">
      <alignment horizontal="center" vertical="top" wrapText="1"/>
    </xf>
    <xf numFmtId="0" fontId="6" fillId="2" borderId="0" xfId="1" applyNumberFormat="1" applyFont="1" applyFill="1" applyBorder="1" applyAlignment="1">
      <alignment horizontal="center"/>
    </xf>
    <xf numFmtId="0" fontId="10" fillId="0" borderId="0" xfId="9" applyNumberFormat="1" applyFont="1" applyFill="1" applyAlignment="1"/>
    <xf numFmtId="0" fontId="11" fillId="0" borderId="0" xfId="9" applyNumberFormat="1" applyFont="1" applyFill="1" applyAlignment="1"/>
    <xf numFmtId="0" fontId="9" fillId="0" borderId="0" xfId="9" applyFill="1"/>
    <xf numFmtId="0" fontId="11" fillId="0" borderId="0" xfId="9" applyNumberFormat="1" applyFont="1" applyFill="1" applyAlignment="1">
      <alignment horizontal="center"/>
    </xf>
    <xf numFmtId="0" fontId="11" fillId="0" borderId="0" xfId="9" applyNumberFormat="1" applyFont="1" applyFill="1" applyAlignment="1">
      <alignment horizontal="center"/>
    </xf>
    <xf numFmtId="0" fontId="10" fillId="0" borderId="0" xfId="9" applyNumberFormat="1" applyFont="1" applyFill="1" applyAlignment="1">
      <alignment horizontal="center"/>
    </xf>
    <xf numFmtId="0" fontId="10" fillId="0" borderId="0" xfId="9" applyNumberFormat="1" applyFont="1" applyFill="1" applyAlignment="1">
      <alignment horizontal="center"/>
    </xf>
    <xf numFmtId="164" fontId="11" fillId="0" borderId="0" xfId="9" applyNumberFormat="1" applyFont="1" applyFill="1" applyAlignment="1">
      <alignment horizontal="right"/>
    </xf>
    <xf numFmtId="0" fontId="11" fillId="0" borderId="6" xfId="9" applyNumberFormat="1" applyFont="1" applyFill="1" applyBorder="1" applyAlignment="1">
      <alignment horizontal="center" vertical="center"/>
    </xf>
    <xf numFmtId="0" fontId="11" fillId="0" borderId="10" xfId="9" applyNumberFormat="1" applyFont="1" applyFill="1" applyBorder="1" applyAlignment="1">
      <alignment horizontal="center"/>
    </xf>
    <xf numFmtId="0" fontId="11" fillId="0" borderId="6" xfId="9" applyNumberFormat="1" applyFont="1" applyFill="1" applyBorder="1" applyAlignment="1">
      <alignment horizontal="center"/>
    </xf>
    <xf numFmtId="0" fontId="11" fillId="0" borderId="0" xfId="9" applyNumberFormat="1" applyFont="1" applyFill="1" applyBorder="1" applyAlignment="1">
      <alignment horizontal="center"/>
    </xf>
    <xf numFmtId="0" fontId="11" fillId="0" borderId="0" xfId="9" applyNumberFormat="1" applyFont="1" applyFill="1" applyBorder="1" applyAlignment="1">
      <alignment horizontal="center" vertical="center"/>
    </xf>
    <xf numFmtId="0" fontId="11" fillId="0" borderId="11" xfId="9" applyNumberFormat="1" applyFont="1" applyFill="1" applyBorder="1" applyAlignment="1">
      <alignment horizontal="center"/>
    </xf>
    <xf numFmtId="0" fontId="11" fillId="0" borderId="12" xfId="9" applyNumberFormat="1" applyFont="1" applyFill="1" applyBorder="1" applyAlignment="1">
      <alignment horizontal="center"/>
    </xf>
    <xf numFmtId="0" fontId="11" fillId="0" borderId="0" xfId="9" applyNumberFormat="1" applyFont="1" applyFill="1" applyBorder="1" applyAlignment="1">
      <alignment horizontal="center" vertical="center"/>
    </xf>
    <xf numFmtId="0" fontId="9" fillId="0" borderId="0" xfId="9" applyFill="1" applyAlignment="1">
      <alignment horizontal="center" vertical="center"/>
    </xf>
    <xf numFmtId="0" fontId="11" fillId="0" borderId="1" xfId="9" applyNumberFormat="1" applyFont="1" applyFill="1" applyBorder="1" applyAlignment="1">
      <alignment horizontal="center"/>
    </xf>
    <xf numFmtId="0" fontId="11" fillId="0" borderId="6" xfId="9" applyNumberFormat="1" applyFont="1" applyFill="1" applyBorder="1" applyAlignment="1">
      <alignment horizontal="center"/>
    </xf>
    <xf numFmtId="0" fontId="11" fillId="0" borderId="2" xfId="9" applyNumberFormat="1" applyFont="1" applyFill="1" applyBorder="1" applyAlignment="1">
      <alignment horizontal="center"/>
    </xf>
    <xf numFmtId="0" fontId="9" fillId="0" borderId="0" xfId="9" applyFill="1" applyBorder="1" applyAlignment="1">
      <alignment horizontal="center" vertical="center"/>
    </xf>
    <xf numFmtId="0" fontId="11" fillId="0" borderId="2" xfId="9" applyNumberFormat="1" applyFont="1" applyFill="1" applyBorder="1" applyAlignment="1">
      <alignment horizontal="center" vertical="top" wrapText="1"/>
    </xf>
    <xf numFmtId="0" fontId="11" fillId="0" borderId="0" xfId="9" applyNumberFormat="1" applyFont="1" applyFill="1" applyBorder="1" applyAlignment="1">
      <alignment horizontal="center" vertical="top" wrapText="1"/>
    </xf>
    <xf numFmtId="0" fontId="11" fillId="0" borderId="12" xfId="9" applyNumberFormat="1" applyFont="1" applyFill="1" applyBorder="1" applyAlignment="1">
      <alignment horizontal="center" vertical="center"/>
    </xf>
    <xf numFmtId="0" fontId="9" fillId="0" borderId="12" xfId="9" applyFill="1" applyBorder="1" applyAlignment="1">
      <alignment horizontal="center" vertical="center"/>
    </xf>
    <xf numFmtId="0" fontId="11" fillId="0" borderId="3" xfId="9" applyNumberFormat="1" applyFont="1" applyFill="1" applyBorder="1" applyAlignment="1">
      <alignment horizontal="center" vertical="top" wrapText="1"/>
    </xf>
    <xf numFmtId="0" fontId="11" fillId="0" borderId="12" xfId="9" applyNumberFormat="1" applyFont="1" applyFill="1" applyBorder="1" applyAlignment="1">
      <alignment horizontal="center" vertical="top" wrapText="1"/>
    </xf>
    <xf numFmtId="0" fontId="11" fillId="0" borderId="0" xfId="9" applyNumberFormat="1" applyFont="1" applyFill="1" applyBorder="1" applyAlignment="1"/>
    <xf numFmtId="165" fontId="10" fillId="0" borderId="1" xfId="9" applyNumberFormat="1" applyFont="1" applyFill="1" applyBorder="1" applyAlignment="1"/>
    <xf numFmtId="165" fontId="10" fillId="0" borderId="10" xfId="9" applyNumberFormat="1" applyFont="1" applyFill="1" applyBorder="1" applyAlignment="1"/>
    <xf numFmtId="165" fontId="10" fillId="0" borderId="0" xfId="9" applyNumberFormat="1" applyFont="1" applyFill="1" applyBorder="1" applyAlignment="1"/>
    <xf numFmtId="165" fontId="9" fillId="0" borderId="0" xfId="9" applyNumberFormat="1" applyFill="1" applyBorder="1"/>
    <xf numFmtId="165" fontId="11" fillId="0" borderId="2" xfId="10" applyFont="1" applyFill="1" applyBorder="1" applyAlignment="1"/>
    <xf numFmtId="165" fontId="11" fillId="0" borderId="13" xfId="10" applyFont="1" applyFill="1" applyBorder="1" applyAlignment="1"/>
    <xf numFmtId="165" fontId="11" fillId="0" borderId="0" xfId="10" applyFont="1" applyFill="1" applyBorder="1" applyAlignment="1"/>
    <xf numFmtId="39" fontId="11" fillId="0" borderId="2" xfId="10" applyNumberFormat="1" applyFont="1" applyFill="1" applyBorder="1" applyAlignment="1"/>
    <xf numFmtId="0" fontId="11" fillId="0" borderId="0" xfId="9" applyNumberFormat="1" applyFont="1" applyFill="1" applyBorder="1" applyAlignment="1">
      <alignment horizontal="left" indent="1"/>
    </xf>
    <xf numFmtId="39" fontId="11" fillId="0" borderId="13" xfId="10" applyNumberFormat="1" applyFont="1" applyFill="1" applyBorder="1" applyAlignment="1"/>
    <xf numFmtId="39" fontId="11" fillId="0" borderId="0" xfId="10" applyNumberFormat="1" applyFont="1" applyFill="1" applyBorder="1" applyAlignment="1"/>
    <xf numFmtId="165" fontId="10" fillId="0" borderId="2" xfId="9" applyNumberFormat="1" applyFont="1" applyFill="1" applyBorder="1" applyAlignment="1"/>
    <xf numFmtId="165" fontId="10" fillId="0" borderId="13" xfId="9" applyNumberFormat="1" applyFont="1" applyFill="1" applyBorder="1" applyAlignment="1"/>
    <xf numFmtId="165" fontId="9" fillId="0" borderId="0" xfId="9" applyNumberFormat="1" applyFill="1"/>
    <xf numFmtId="167" fontId="11" fillId="0" borderId="2" xfId="10" applyNumberFormat="1" applyFont="1" applyFill="1" applyBorder="1" applyAlignment="1"/>
    <xf numFmtId="167" fontId="11" fillId="0" borderId="13" xfId="10" applyNumberFormat="1" applyFont="1" applyFill="1" applyBorder="1" applyAlignment="1"/>
    <xf numFmtId="167" fontId="11" fillId="0" borderId="0" xfId="10" applyNumberFormat="1" applyFont="1" applyFill="1" applyBorder="1" applyAlignment="1"/>
    <xf numFmtId="0" fontId="9" fillId="0" borderId="0" xfId="9" applyFill="1" applyBorder="1"/>
    <xf numFmtId="0" fontId="11" fillId="0" borderId="12" xfId="9" applyNumberFormat="1" applyFont="1" applyFill="1" applyBorder="1" applyAlignment="1">
      <alignment horizontal="left" indent="1"/>
    </xf>
    <xf numFmtId="0" fontId="11" fillId="0" borderId="12" xfId="9" applyNumberFormat="1" applyFont="1" applyFill="1" applyBorder="1" applyAlignment="1"/>
    <xf numFmtId="165" fontId="11" fillId="0" borderId="3" xfId="10" applyFont="1" applyFill="1" applyBorder="1" applyAlignment="1"/>
    <xf numFmtId="39" fontId="10" fillId="0" borderId="5" xfId="10" applyNumberFormat="1" applyFont="1" applyFill="1" applyBorder="1" applyAlignment="1"/>
    <xf numFmtId="39" fontId="10" fillId="0" borderId="0" xfId="10" applyNumberFormat="1" applyFont="1" applyFill="1" applyBorder="1" applyAlignment="1"/>
    <xf numFmtId="0" fontId="11" fillId="0" borderId="8" xfId="9" applyNumberFormat="1" applyFont="1" applyFill="1" applyBorder="1" applyAlignment="1"/>
    <xf numFmtId="0" fontId="10" fillId="0" borderId="8" xfId="9" applyNumberFormat="1" applyFont="1" applyFill="1" applyBorder="1" applyAlignment="1">
      <alignment horizontal="center"/>
    </xf>
    <xf numFmtId="0" fontId="10" fillId="0" borderId="4" xfId="9" applyNumberFormat="1" applyFont="1" applyFill="1" applyBorder="1" applyAlignment="1">
      <alignment horizontal="center"/>
    </xf>
    <xf numFmtId="0" fontId="10" fillId="0" borderId="5" xfId="9" applyNumberFormat="1" applyFont="1" applyFill="1" applyBorder="1" applyAlignment="1">
      <alignment horizontal="center"/>
    </xf>
    <xf numFmtId="0" fontId="10" fillId="0" borderId="0" xfId="9" applyNumberFormat="1" applyFont="1" applyFill="1" applyBorder="1" applyAlignment="1">
      <alignment horizontal="center"/>
    </xf>
    <xf numFmtId="39" fontId="10" fillId="0" borderId="4" xfId="9" applyNumberFormat="1" applyFont="1" applyFill="1" applyBorder="1" applyAlignment="1"/>
    <xf numFmtId="39" fontId="10" fillId="0" borderId="8" xfId="9" applyNumberFormat="1" applyFont="1" applyFill="1" applyBorder="1" applyAlignment="1">
      <alignment horizontal="center"/>
    </xf>
    <xf numFmtId="39" fontId="10" fillId="0" borderId="0" xfId="9" applyNumberFormat="1" applyFont="1" applyFill="1" applyBorder="1" applyAlignment="1">
      <alignment horizontal="center"/>
    </xf>
    <xf numFmtId="168" fontId="10" fillId="0" borderId="8" xfId="9" applyNumberFormat="1" applyFont="1" applyFill="1" applyBorder="1" applyAlignment="1"/>
    <xf numFmtId="168" fontId="10" fillId="0" borderId="0" xfId="9" applyNumberFormat="1" applyFont="1" applyFill="1" applyBorder="1" applyAlignment="1"/>
    <xf numFmtId="0" fontId="11" fillId="0" borderId="7" xfId="9" applyNumberFormat="1" applyFont="1" applyFill="1" applyBorder="1" applyAlignment="1"/>
    <xf numFmtId="169" fontId="10" fillId="0" borderId="8" xfId="9" applyNumberFormat="1" applyFont="1" applyFill="1" applyBorder="1" applyAlignment="1"/>
    <xf numFmtId="169" fontId="10" fillId="0" borderId="0" xfId="9" applyNumberFormat="1" applyFont="1" applyFill="1" applyBorder="1" applyAlignment="1"/>
    <xf numFmtId="170" fontId="9" fillId="0" borderId="0" xfId="9" applyNumberFormat="1" applyFill="1"/>
    <xf numFmtId="0" fontId="12" fillId="0" borderId="0" xfId="9" applyFont="1" applyFill="1"/>
    <xf numFmtId="0" fontId="1" fillId="0" borderId="0" xfId="9" applyFont="1" applyFill="1" applyAlignment="1">
      <alignment horizontal="center"/>
    </xf>
    <xf numFmtId="0" fontId="9" fillId="0" borderId="0" xfId="9" applyFill="1" applyAlignment="1">
      <alignment horizontal="center"/>
    </xf>
    <xf numFmtId="0" fontId="9" fillId="0" borderId="0" xfId="9" applyFill="1" applyAlignment="1">
      <alignment horizontal="center"/>
    </xf>
    <xf numFmtId="0" fontId="11" fillId="0" borderId="0" xfId="4" applyNumberFormat="1" applyFont="1" applyFill="1" applyAlignment="1"/>
    <xf numFmtId="0" fontId="11" fillId="2" borderId="0" xfId="3" applyNumberFormat="1" applyFont="1" applyFill="1" applyBorder="1" applyAlignment="1">
      <alignment horizontal="center" vertical="center"/>
    </xf>
    <xf numFmtId="0" fontId="11" fillId="2" borderId="0" xfId="3" applyNumberFormat="1" applyFont="1" applyFill="1" applyBorder="1" applyAlignment="1">
      <alignment horizontal="center" vertical="center"/>
    </xf>
    <xf numFmtId="0" fontId="11" fillId="0" borderId="0" xfId="4" applyNumberFormat="1" applyFont="1" applyFill="1" applyBorder="1" applyAlignment="1"/>
    <xf numFmtId="0" fontId="13" fillId="2" borderId="0" xfId="3" applyNumberFormat="1" applyFont="1" applyFill="1" applyAlignment="1">
      <alignment horizontal="left" vertical="center"/>
    </xf>
    <xf numFmtId="0" fontId="11" fillId="0" borderId="6" xfId="4" applyNumberFormat="1" applyFont="1" applyFill="1" applyBorder="1" applyAlignment="1"/>
    <xf numFmtId="4" fontId="11" fillId="0" borderId="4" xfId="4" applyNumberFormat="1" applyFont="1" applyFill="1" applyBorder="1" applyAlignment="1"/>
    <xf numFmtId="4" fontId="11" fillId="0" borderId="11" xfId="4" applyNumberFormat="1" applyFont="1" applyFill="1" applyBorder="1" applyAlignment="1"/>
    <xf numFmtId="0" fontId="11" fillId="0" borderId="7" xfId="4" applyNumberFormat="1" applyFont="1" applyFill="1" applyBorder="1" applyAlignment="1"/>
    <xf numFmtId="0" fontId="10" fillId="3" borderId="3" xfId="4" applyNumberFormat="1" applyFont="1" applyFill="1" applyBorder="1" applyAlignment="1">
      <alignment horizontal="center" vertical="center" wrapText="1"/>
    </xf>
    <xf numFmtId="0" fontId="10" fillId="3" borderId="9" xfId="4" applyNumberFormat="1" applyFont="1" applyFill="1" applyBorder="1" applyAlignment="1">
      <alignment horizontal="center" vertical="center"/>
    </xf>
    <xf numFmtId="0" fontId="10" fillId="3" borderId="1" xfId="4" applyNumberFormat="1" applyFont="1" applyFill="1" applyBorder="1" applyAlignment="1">
      <alignment horizontal="center" vertical="center" wrapText="1"/>
    </xf>
    <xf numFmtId="0" fontId="10" fillId="3" borderId="14" xfId="4" applyNumberFormat="1" applyFont="1" applyFill="1" applyBorder="1" applyAlignment="1">
      <alignment horizontal="center" vertical="center"/>
    </xf>
    <xf numFmtId="0" fontId="11" fillId="0" borderId="3" xfId="4" applyNumberFormat="1" applyFont="1" applyFill="1" applyBorder="1" applyAlignment="1"/>
    <xf numFmtId="0" fontId="11" fillId="0" borderId="11" xfId="4" applyNumberFormat="1" applyFont="1" applyFill="1" applyBorder="1" applyAlignment="1"/>
    <xf numFmtId="0" fontId="11" fillId="0" borderId="9" xfId="4" applyNumberFormat="1" applyFont="1" applyFill="1" applyBorder="1" applyAlignment="1"/>
    <xf numFmtId="0" fontId="11" fillId="0" borderId="2" xfId="4" applyNumberFormat="1" applyFont="1" applyFill="1" applyBorder="1" applyAlignment="1"/>
    <xf numFmtId="0" fontId="11" fillId="0" borderId="13" xfId="4" applyNumberFormat="1" applyFont="1" applyFill="1" applyBorder="1" applyAlignment="1"/>
    <xf numFmtId="0" fontId="11" fillId="0" borderId="15" xfId="4" applyNumberFormat="1" applyFont="1" applyFill="1" applyBorder="1" applyAlignment="1"/>
    <xf numFmtId="0" fontId="10" fillId="3" borderId="4" xfId="4" applyNumberFormat="1" applyFont="1" applyFill="1" applyBorder="1" applyAlignment="1">
      <alignment horizontal="center"/>
    </xf>
    <xf numFmtId="0" fontId="10" fillId="3" borderId="5" xfId="4" applyNumberFormat="1" applyFont="1" applyFill="1" applyBorder="1" applyAlignment="1">
      <alignment horizontal="center"/>
    </xf>
    <xf numFmtId="0" fontId="10" fillId="3" borderId="7" xfId="4" applyNumberFormat="1" applyFont="1" applyFill="1" applyBorder="1" applyAlignment="1">
      <alignment horizontal="center"/>
    </xf>
    <xf numFmtId="168" fontId="11" fillId="0" borderId="3" xfId="4" applyNumberFormat="1" applyFont="1" applyFill="1" applyBorder="1" applyAlignment="1"/>
    <xf numFmtId="168" fontId="11" fillId="0" borderId="15" xfId="4" applyNumberFormat="1" applyFont="1" applyFill="1" applyBorder="1" applyAlignment="1"/>
    <xf numFmtId="4" fontId="11" fillId="0" borderId="2" xfId="4" applyNumberFormat="1" applyFont="1" applyFill="1" applyBorder="1" applyAlignment="1"/>
    <xf numFmtId="168" fontId="11" fillId="0" borderId="2" xfId="4" applyNumberFormat="1" applyFont="1" applyFill="1" applyBorder="1" applyAlignment="1"/>
    <xf numFmtId="4" fontId="11" fillId="0" borderId="13" xfId="4" applyNumberFormat="1" applyFont="1" applyFill="1" applyBorder="1" applyAlignment="1"/>
    <xf numFmtId="164" fontId="11" fillId="0" borderId="0" xfId="4" applyNumberFormat="1" applyFont="1" applyFill="1" applyAlignment="1">
      <alignment horizontal="right"/>
    </xf>
    <xf numFmtId="40" fontId="11" fillId="0" borderId="7" xfId="4" applyNumberFormat="1" applyFont="1" applyFill="1" applyBorder="1" applyAlignment="1">
      <alignment horizontal="right"/>
    </xf>
    <xf numFmtId="0" fontId="11" fillId="0" borderId="5" xfId="4" applyNumberFormat="1" applyFont="1" applyFill="1" applyBorder="1" applyAlignment="1"/>
    <xf numFmtId="0" fontId="11" fillId="0" borderId="8" xfId="4" applyNumberFormat="1" applyFont="1" applyFill="1" applyBorder="1" applyAlignment="1"/>
    <xf numFmtId="0" fontId="10" fillId="3" borderId="7" xfId="4" applyNumberFormat="1" applyFont="1" applyFill="1" applyBorder="1" applyAlignment="1">
      <alignment horizontal="center"/>
    </xf>
    <xf numFmtId="0" fontId="10" fillId="3" borderId="5" xfId="4" applyNumberFormat="1" applyFont="1" applyFill="1" applyBorder="1" applyAlignment="1">
      <alignment horizontal="center"/>
    </xf>
    <xf numFmtId="0" fontId="10" fillId="3" borderId="8" xfId="4" applyNumberFormat="1" applyFont="1" applyFill="1" applyBorder="1" applyAlignment="1">
      <alignment horizontal="center"/>
    </xf>
    <xf numFmtId="0" fontId="11" fillId="0" borderId="0" xfId="4" applyNumberFormat="1" applyFont="1" applyFill="1" applyAlignment="1">
      <alignment horizontal="center"/>
    </xf>
    <xf numFmtId="0" fontId="10" fillId="0" borderId="0" xfId="4" applyNumberFormat="1" applyFont="1" applyFill="1" applyAlignment="1"/>
    <xf numFmtId="0" fontId="11" fillId="2" borderId="0" xfId="3" applyFont="1" applyFill="1" applyAlignment="1">
      <alignment horizontal="center" vertical="center" wrapText="1"/>
    </xf>
    <xf numFmtId="0" fontId="11" fillId="0" borderId="0" xfId="4" applyNumberFormat="1" applyFont="1" applyFill="1" applyAlignment="1">
      <alignment horizontal="center" vertical="center"/>
    </xf>
    <xf numFmtId="0" fontId="10" fillId="0" borderId="0" xfId="4" applyNumberFormat="1" applyFont="1" applyFill="1" applyAlignment="1">
      <alignment horizontal="center" vertical="center"/>
    </xf>
    <xf numFmtId="0" fontId="10" fillId="0" borderId="0" xfId="4" applyFont="1" applyFill="1" applyAlignment="1"/>
    <xf numFmtId="0" fontId="14" fillId="0" borderId="0" xfId="4" applyFont="1" applyFill="1" applyAlignment="1"/>
  </cellXfs>
  <cellStyles count="11">
    <cellStyle name="Normal" xfId="0" builtinId="0"/>
    <cellStyle name="Normal 2" xfId="2"/>
    <cellStyle name="Normal 2 2" xfId="5"/>
    <cellStyle name="Normal 2 3" xfId="4"/>
    <cellStyle name="Normal 3" xfId="3"/>
    <cellStyle name="Normal 3 2" xfId="6"/>
    <cellStyle name="Normal 4" xfId="1"/>
    <cellStyle name="Normal 5" xfId="8"/>
    <cellStyle name="Normal 6" xfId="9"/>
    <cellStyle name="Vírgula" xfId="7" builtinId="3"/>
    <cellStyle name="Vírgula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%20I%20-%203&#186;%20Quadrimestre%20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%20VII%20-%20Simplificado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Pessoal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showGridLines="0" topLeftCell="A4" workbookViewId="0">
      <selection activeCell="I10" sqref="I10:I11"/>
    </sheetView>
  </sheetViews>
  <sheetFormatPr defaultRowHeight="11.25" customHeight="1" x14ac:dyDescent="0.2"/>
  <cols>
    <col min="1" max="5" width="14.28515625" style="61" customWidth="1"/>
    <col min="6" max="6" width="15.5703125" style="61" customWidth="1"/>
    <col min="7" max="8" width="15.42578125" style="61" customWidth="1"/>
    <col min="9" max="9" width="17.140625" style="61" customWidth="1"/>
    <col min="10" max="10" width="14.85546875" style="61" bestFit="1" customWidth="1"/>
    <col min="11" max="256" width="9.140625" style="61"/>
    <col min="257" max="261" width="14.28515625" style="61" customWidth="1"/>
    <col min="262" max="262" width="15.5703125" style="61" customWidth="1"/>
    <col min="263" max="264" width="15.42578125" style="61" customWidth="1"/>
    <col min="265" max="265" width="17.140625" style="61" customWidth="1"/>
    <col min="266" max="266" width="14.85546875" style="61" bestFit="1" customWidth="1"/>
    <col min="267" max="512" width="9.140625" style="61"/>
    <col min="513" max="517" width="14.28515625" style="61" customWidth="1"/>
    <col min="518" max="518" width="15.5703125" style="61" customWidth="1"/>
    <col min="519" max="520" width="15.42578125" style="61" customWidth="1"/>
    <col min="521" max="521" width="17.140625" style="61" customWidth="1"/>
    <col min="522" max="522" width="14.85546875" style="61" bestFit="1" customWidth="1"/>
    <col min="523" max="768" width="9.140625" style="61"/>
    <col min="769" max="773" width="14.28515625" style="61" customWidth="1"/>
    <col min="774" max="774" width="15.5703125" style="61" customWidth="1"/>
    <col min="775" max="776" width="15.42578125" style="61" customWidth="1"/>
    <col min="777" max="777" width="17.140625" style="61" customWidth="1"/>
    <col min="778" max="778" width="14.85546875" style="61" bestFit="1" customWidth="1"/>
    <col min="779" max="1024" width="9.140625" style="61"/>
    <col min="1025" max="1029" width="14.28515625" style="61" customWidth="1"/>
    <col min="1030" max="1030" width="15.5703125" style="61" customWidth="1"/>
    <col min="1031" max="1032" width="15.42578125" style="61" customWidth="1"/>
    <col min="1033" max="1033" width="17.140625" style="61" customWidth="1"/>
    <col min="1034" max="1034" width="14.85546875" style="61" bestFit="1" customWidth="1"/>
    <col min="1035" max="1280" width="9.140625" style="61"/>
    <col min="1281" max="1285" width="14.28515625" style="61" customWidth="1"/>
    <col min="1286" max="1286" width="15.5703125" style="61" customWidth="1"/>
    <col min="1287" max="1288" width="15.42578125" style="61" customWidth="1"/>
    <col min="1289" max="1289" width="17.140625" style="61" customWidth="1"/>
    <col min="1290" max="1290" width="14.85546875" style="61" bestFit="1" customWidth="1"/>
    <col min="1291" max="1536" width="9.140625" style="61"/>
    <col min="1537" max="1541" width="14.28515625" style="61" customWidth="1"/>
    <col min="1542" max="1542" width="15.5703125" style="61" customWidth="1"/>
    <col min="1543" max="1544" width="15.42578125" style="61" customWidth="1"/>
    <col min="1545" max="1545" width="17.140625" style="61" customWidth="1"/>
    <col min="1546" max="1546" width="14.85546875" style="61" bestFit="1" customWidth="1"/>
    <col min="1547" max="1792" width="9.140625" style="61"/>
    <col min="1793" max="1797" width="14.28515625" style="61" customWidth="1"/>
    <col min="1798" max="1798" width="15.5703125" style="61" customWidth="1"/>
    <col min="1799" max="1800" width="15.42578125" style="61" customWidth="1"/>
    <col min="1801" max="1801" width="17.140625" style="61" customWidth="1"/>
    <col min="1802" max="1802" width="14.85546875" style="61" bestFit="1" customWidth="1"/>
    <col min="1803" max="2048" width="9.140625" style="61"/>
    <col min="2049" max="2053" width="14.28515625" style="61" customWidth="1"/>
    <col min="2054" max="2054" width="15.5703125" style="61" customWidth="1"/>
    <col min="2055" max="2056" width="15.42578125" style="61" customWidth="1"/>
    <col min="2057" max="2057" width="17.140625" style="61" customWidth="1"/>
    <col min="2058" max="2058" width="14.85546875" style="61" bestFit="1" customWidth="1"/>
    <col min="2059" max="2304" width="9.140625" style="61"/>
    <col min="2305" max="2309" width="14.28515625" style="61" customWidth="1"/>
    <col min="2310" max="2310" width="15.5703125" style="61" customWidth="1"/>
    <col min="2311" max="2312" width="15.42578125" style="61" customWidth="1"/>
    <col min="2313" max="2313" width="17.140625" style="61" customWidth="1"/>
    <col min="2314" max="2314" width="14.85546875" style="61" bestFit="1" customWidth="1"/>
    <col min="2315" max="2560" width="9.140625" style="61"/>
    <col min="2561" max="2565" width="14.28515625" style="61" customWidth="1"/>
    <col min="2566" max="2566" width="15.5703125" style="61" customWidth="1"/>
    <col min="2567" max="2568" width="15.42578125" style="61" customWidth="1"/>
    <col min="2569" max="2569" width="17.140625" style="61" customWidth="1"/>
    <col min="2570" max="2570" width="14.85546875" style="61" bestFit="1" customWidth="1"/>
    <col min="2571" max="2816" width="9.140625" style="61"/>
    <col min="2817" max="2821" width="14.28515625" style="61" customWidth="1"/>
    <col min="2822" max="2822" width="15.5703125" style="61" customWidth="1"/>
    <col min="2823" max="2824" width="15.42578125" style="61" customWidth="1"/>
    <col min="2825" max="2825" width="17.140625" style="61" customWidth="1"/>
    <col min="2826" max="2826" width="14.85546875" style="61" bestFit="1" customWidth="1"/>
    <col min="2827" max="3072" width="9.140625" style="61"/>
    <col min="3073" max="3077" width="14.28515625" style="61" customWidth="1"/>
    <col min="3078" max="3078" width="15.5703125" style="61" customWidth="1"/>
    <col min="3079" max="3080" width="15.42578125" style="61" customWidth="1"/>
    <col min="3081" max="3081" width="17.140625" style="61" customWidth="1"/>
    <col min="3082" max="3082" width="14.85546875" style="61" bestFit="1" customWidth="1"/>
    <col min="3083" max="3328" width="9.140625" style="61"/>
    <col min="3329" max="3333" width="14.28515625" style="61" customWidth="1"/>
    <col min="3334" max="3334" width="15.5703125" style="61" customWidth="1"/>
    <col min="3335" max="3336" width="15.42578125" style="61" customWidth="1"/>
    <col min="3337" max="3337" width="17.140625" style="61" customWidth="1"/>
    <col min="3338" max="3338" width="14.85546875" style="61" bestFit="1" customWidth="1"/>
    <col min="3339" max="3584" width="9.140625" style="61"/>
    <col min="3585" max="3589" width="14.28515625" style="61" customWidth="1"/>
    <col min="3590" max="3590" width="15.5703125" style="61" customWidth="1"/>
    <col min="3591" max="3592" width="15.42578125" style="61" customWidth="1"/>
    <col min="3593" max="3593" width="17.140625" style="61" customWidth="1"/>
    <col min="3594" max="3594" width="14.85546875" style="61" bestFit="1" customWidth="1"/>
    <col min="3595" max="3840" width="9.140625" style="61"/>
    <col min="3841" max="3845" width="14.28515625" style="61" customWidth="1"/>
    <col min="3846" max="3846" width="15.5703125" style="61" customWidth="1"/>
    <col min="3847" max="3848" width="15.42578125" style="61" customWidth="1"/>
    <col min="3849" max="3849" width="17.140625" style="61" customWidth="1"/>
    <col min="3850" max="3850" width="14.85546875" style="61" bestFit="1" customWidth="1"/>
    <col min="3851" max="4096" width="9.140625" style="61"/>
    <col min="4097" max="4101" width="14.28515625" style="61" customWidth="1"/>
    <col min="4102" max="4102" width="15.5703125" style="61" customWidth="1"/>
    <col min="4103" max="4104" width="15.42578125" style="61" customWidth="1"/>
    <col min="4105" max="4105" width="17.140625" style="61" customWidth="1"/>
    <col min="4106" max="4106" width="14.85546875" style="61" bestFit="1" customWidth="1"/>
    <col min="4107" max="4352" width="9.140625" style="61"/>
    <col min="4353" max="4357" width="14.28515625" style="61" customWidth="1"/>
    <col min="4358" max="4358" width="15.5703125" style="61" customWidth="1"/>
    <col min="4359" max="4360" width="15.42578125" style="61" customWidth="1"/>
    <col min="4361" max="4361" width="17.140625" style="61" customWidth="1"/>
    <col min="4362" max="4362" width="14.85546875" style="61" bestFit="1" customWidth="1"/>
    <col min="4363" max="4608" width="9.140625" style="61"/>
    <col min="4609" max="4613" width="14.28515625" style="61" customWidth="1"/>
    <col min="4614" max="4614" width="15.5703125" style="61" customWidth="1"/>
    <col min="4615" max="4616" width="15.42578125" style="61" customWidth="1"/>
    <col min="4617" max="4617" width="17.140625" style="61" customWidth="1"/>
    <col min="4618" max="4618" width="14.85546875" style="61" bestFit="1" customWidth="1"/>
    <col min="4619" max="4864" width="9.140625" style="61"/>
    <col min="4865" max="4869" width="14.28515625" style="61" customWidth="1"/>
    <col min="4870" max="4870" width="15.5703125" style="61" customWidth="1"/>
    <col min="4871" max="4872" width="15.42578125" style="61" customWidth="1"/>
    <col min="4873" max="4873" width="17.140625" style="61" customWidth="1"/>
    <col min="4874" max="4874" width="14.85546875" style="61" bestFit="1" customWidth="1"/>
    <col min="4875" max="5120" width="9.140625" style="61"/>
    <col min="5121" max="5125" width="14.28515625" style="61" customWidth="1"/>
    <col min="5126" max="5126" width="15.5703125" style="61" customWidth="1"/>
    <col min="5127" max="5128" width="15.42578125" style="61" customWidth="1"/>
    <col min="5129" max="5129" width="17.140625" style="61" customWidth="1"/>
    <col min="5130" max="5130" width="14.85546875" style="61" bestFit="1" customWidth="1"/>
    <col min="5131" max="5376" width="9.140625" style="61"/>
    <col min="5377" max="5381" width="14.28515625" style="61" customWidth="1"/>
    <col min="5382" max="5382" width="15.5703125" style="61" customWidth="1"/>
    <col min="5383" max="5384" width="15.42578125" style="61" customWidth="1"/>
    <col min="5385" max="5385" width="17.140625" style="61" customWidth="1"/>
    <col min="5386" max="5386" width="14.85546875" style="61" bestFit="1" customWidth="1"/>
    <col min="5387" max="5632" width="9.140625" style="61"/>
    <col min="5633" max="5637" width="14.28515625" style="61" customWidth="1"/>
    <col min="5638" max="5638" width="15.5703125" style="61" customWidth="1"/>
    <col min="5639" max="5640" width="15.42578125" style="61" customWidth="1"/>
    <col min="5641" max="5641" width="17.140625" style="61" customWidth="1"/>
    <col min="5642" max="5642" width="14.85546875" style="61" bestFit="1" customWidth="1"/>
    <col min="5643" max="5888" width="9.140625" style="61"/>
    <col min="5889" max="5893" width="14.28515625" style="61" customWidth="1"/>
    <col min="5894" max="5894" width="15.5703125" style="61" customWidth="1"/>
    <col min="5895" max="5896" width="15.42578125" style="61" customWidth="1"/>
    <col min="5897" max="5897" width="17.140625" style="61" customWidth="1"/>
    <col min="5898" max="5898" width="14.85546875" style="61" bestFit="1" customWidth="1"/>
    <col min="5899" max="6144" width="9.140625" style="61"/>
    <col min="6145" max="6149" width="14.28515625" style="61" customWidth="1"/>
    <col min="6150" max="6150" width="15.5703125" style="61" customWidth="1"/>
    <col min="6151" max="6152" width="15.42578125" style="61" customWidth="1"/>
    <col min="6153" max="6153" width="17.140625" style="61" customWidth="1"/>
    <col min="6154" max="6154" width="14.85546875" style="61" bestFit="1" customWidth="1"/>
    <col min="6155" max="6400" width="9.140625" style="61"/>
    <col min="6401" max="6405" width="14.28515625" style="61" customWidth="1"/>
    <col min="6406" max="6406" width="15.5703125" style="61" customWidth="1"/>
    <col min="6407" max="6408" width="15.42578125" style="61" customWidth="1"/>
    <col min="6409" max="6409" width="17.140625" style="61" customWidth="1"/>
    <col min="6410" max="6410" width="14.85546875" style="61" bestFit="1" customWidth="1"/>
    <col min="6411" max="6656" width="9.140625" style="61"/>
    <col min="6657" max="6661" width="14.28515625" style="61" customWidth="1"/>
    <col min="6662" max="6662" width="15.5703125" style="61" customWidth="1"/>
    <col min="6663" max="6664" width="15.42578125" style="61" customWidth="1"/>
    <col min="6665" max="6665" width="17.140625" style="61" customWidth="1"/>
    <col min="6666" max="6666" width="14.85546875" style="61" bestFit="1" customWidth="1"/>
    <col min="6667" max="6912" width="9.140625" style="61"/>
    <col min="6913" max="6917" width="14.28515625" style="61" customWidth="1"/>
    <col min="6918" max="6918" width="15.5703125" style="61" customWidth="1"/>
    <col min="6919" max="6920" width="15.42578125" style="61" customWidth="1"/>
    <col min="6921" max="6921" width="17.140625" style="61" customWidth="1"/>
    <col min="6922" max="6922" width="14.85546875" style="61" bestFit="1" customWidth="1"/>
    <col min="6923" max="7168" width="9.140625" style="61"/>
    <col min="7169" max="7173" width="14.28515625" style="61" customWidth="1"/>
    <col min="7174" max="7174" width="15.5703125" style="61" customWidth="1"/>
    <col min="7175" max="7176" width="15.42578125" style="61" customWidth="1"/>
    <col min="7177" max="7177" width="17.140625" style="61" customWidth="1"/>
    <col min="7178" max="7178" width="14.85546875" style="61" bestFit="1" customWidth="1"/>
    <col min="7179" max="7424" width="9.140625" style="61"/>
    <col min="7425" max="7429" width="14.28515625" style="61" customWidth="1"/>
    <col min="7430" max="7430" width="15.5703125" style="61" customWidth="1"/>
    <col min="7431" max="7432" width="15.42578125" style="61" customWidth="1"/>
    <col min="7433" max="7433" width="17.140625" style="61" customWidth="1"/>
    <col min="7434" max="7434" width="14.85546875" style="61" bestFit="1" customWidth="1"/>
    <col min="7435" max="7680" width="9.140625" style="61"/>
    <col min="7681" max="7685" width="14.28515625" style="61" customWidth="1"/>
    <col min="7686" max="7686" width="15.5703125" style="61" customWidth="1"/>
    <col min="7687" max="7688" width="15.42578125" style="61" customWidth="1"/>
    <col min="7689" max="7689" width="17.140625" style="61" customWidth="1"/>
    <col min="7690" max="7690" width="14.85546875" style="61" bestFit="1" customWidth="1"/>
    <col min="7691" max="7936" width="9.140625" style="61"/>
    <col min="7937" max="7941" width="14.28515625" style="61" customWidth="1"/>
    <col min="7942" max="7942" width="15.5703125" style="61" customWidth="1"/>
    <col min="7943" max="7944" width="15.42578125" style="61" customWidth="1"/>
    <col min="7945" max="7945" width="17.140625" style="61" customWidth="1"/>
    <col min="7946" max="7946" width="14.85546875" style="61" bestFit="1" customWidth="1"/>
    <col min="7947" max="8192" width="9.140625" style="61"/>
    <col min="8193" max="8197" width="14.28515625" style="61" customWidth="1"/>
    <col min="8198" max="8198" width="15.5703125" style="61" customWidth="1"/>
    <col min="8199" max="8200" width="15.42578125" style="61" customWidth="1"/>
    <col min="8201" max="8201" width="17.140625" style="61" customWidth="1"/>
    <col min="8202" max="8202" width="14.85546875" style="61" bestFit="1" customWidth="1"/>
    <col min="8203" max="8448" width="9.140625" style="61"/>
    <col min="8449" max="8453" width="14.28515625" style="61" customWidth="1"/>
    <col min="8454" max="8454" width="15.5703125" style="61" customWidth="1"/>
    <col min="8455" max="8456" width="15.42578125" style="61" customWidth="1"/>
    <col min="8457" max="8457" width="17.140625" style="61" customWidth="1"/>
    <col min="8458" max="8458" width="14.85546875" style="61" bestFit="1" customWidth="1"/>
    <col min="8459" max="8704" width="9.140625" style="61"/>
    <col min="8705" max="8709" width="14.28515625" style="61" customWidth="1"/>
    <col min="8710" max="8710" width="15.5703125" style="61" customWidth="1"/>
    <col min="8711" max="8712" width="15.42578125" style="61" customWidth="1"/>
    <col min="8713" max="8713" width="17.140625" style="61" customWidth="1"/>
    <col min="8714" max="8714" width="14.85546875" style="61" bestFit="1" customWidth="1"/>
    <col min="8715" max="8960" width="9.140625" style="61"/>
    <col min="8961" max="8965" width="14.28515625" style="61" customWidth="1"/>
    <col min="8966" max="8966" width="15.5703125" style="61" customWidth="1"/>
    <col min="8967" max="8968" width="15.42578125" style="61" customWidth="1"/>
    <col min="8969" max="8969" width="17.140625" style="61" customWidth="1"/>
    <col min="8970" max="8970" width="14.85546875" style="61" bestFit="1" customWidth="1"/>
    <col min="8971" max="9216" width="9.140625" style="61"/>
    <col min="9217" max="9221" width="14.28515625" style="61" customWidth="1"/>
    <col min="9222" max="9222" width="15.5703125" style="61" customWidth="1"/>
    <col min="9223" max="9224" width="15.42578125" style="61" customWidth="1"/>
    <col min="9225" max="9225" width="17.140625" style="61" customWidth="1"/>
    <col min="9226" max="9226" width="14.85546875" style="61" bestFit="1" customWidth="1"/>
    <col min="9227" max="9472" width="9.140625" style="61"/>
    <col min="9473" max="9477" width="14.28515625" style="61" customWidth="1"/>
    <col min="9478" max="9478" width="15.5703125" style="61" customWidth="1"/>
    <col min="9479" max="9480" width="15.42578125" style="61" customWidth="1"/>
    <col min="9481" max="9481" width="17.140625" style="61" customWidth="1"/>
    <col min="9482" max="9482" width="14.85546875" style="61" bestFit="1" customWidth="1"/>
    <col min="9483" max="9728" width="9.140625" style="61"/>
    <col min="9729" max="9733" width="14.28515625" style="61" customWidth="1"/>
    <col min="9734" max="9734" width="15.5703125" style="61" customWidth="1"/>
    <col min="9735" max="9736" width="15.42578125" style="61" customWidth="1"/>
    <col min="9737" max="9737" width="17.140625" style="61" customWidth="1"/>
    <col min="9738" max="9738" width="14.85546875" style="61" bestFit="1" customWidth="1"/>
    <col min="9739" max="9984" width="9.140625" style="61"/>
    <col min="9985" max="9989" width="14.28515625" style="61" customWidth="1"/>
    <col min="9990" max="9990" width="15.5703125" style="61" customWidth="1"/>
    <col min="9991" max="9992" width="15.42578125" style="61" customWidth="1"/>
    <col min="9993" max="9993" width="17.140625" style="61" customWidth="1"/>
    <col min="9994" max="9994" width="14.85546875" style="61" bestFit="1" customWidth="1"/>
    <col min="9995" max="10240" width="9.140625" style="61"/>
    <col min="10241" max="10245" width="14.28515625" style="61" customWidth="1"/>
    <col min="10246" max="10246" width="15.5703125" style="61" customWidth="1"/>
    <col min="10247" max="10248" width="15.42578125" style="61" customWidth="1"/>
    <col min="10249" max="10249" width="17.140625" style="61" customWidth="1"/>
    <col min="10250" max="10250" width="14.85546875" style="61" bestFit="1" customWidth="1"/>
    <col min="10251" max="10496" width="9.140625" style="61"/>
    <col min="10497" max="10501" width="14.28515625" style="61" customWidth="1"/>
    <col min="10502" max="10502" width="15.5703125" style="61" customWidth="1"/>
    <col min="10503" max="10504" width="15.42578125" style="61" customWidth="1"/>
    <col min="10505" max="10505" width="17.140625" style="61" customWidth="1"/>
    <col min="10506" max="10506" width="14.85546875" style="61" bestFit="1" customWidth="1"/>
    <col min="10507" max="10752" width="9.140625" style="61"/>
    <col min="10753" max="10757" width="14.28515625" style="61" customWidth="1"/>
    <col min="10758" max="10758" width="15.5703125" style="61" customWidth="1"/>
    <col min="10759" max="10760" width="15.42578125" style="61" customWidth="1"/>
    <col min="10761" max="10761" width="17.140625" style="61" customWidth="1"/>
    <col min="10762" max="10762" width="14.85546875" style="61" bestFit="1" customWidth="1"/>
    <col min="10763" max="11008" width="9.140625" style="61"/>
    <col min="11009" max="11013" width="14.28515625" style="61" customWidth="1"/>
    <col min="11014" max="11014" width="15.5703125" style="61" customWidth="1"/>
    <col min="11015" max="11016" width="15.42578125" style="61" customWidth="1"/>
    <col min="11017" max="11017" width="17.140625" style="61" customWidth="1"/>
    <col min="11018" max="11018" width="14.85546875" style="61" bestFit="1" customWidth="1"/>
    <col min="11019" max="11264" width="9.140625" style="61"/>
    <col min="11265" max="11269" width="14.28515625" style="61" customWidth="1"/>
    <col min="11270" max="11270" width="15.5703125" style="61" customWidth="1"/>
    <col min="11271" max="11272" width="15.42578125" style="61" customWidth="1"/>
    <col min="11273" max="11273" width="17.140625" style="61" customWidth="1"/>
    <col min="11274" max="11274" width="14.85546875" style="61" bestFit="1" customWidth="1"/>
    <col min="11275" max="11520" width="9.140625" style="61"/>
    <col min="11521" max="11525" width="14.28515625" style="61" customWidth="1"/>
    <col min="11526" max="11526" width="15.5703125" style="61" customWidth="1"/>
    <col min="11527" max="11528" width="15.42578125" style="61" customWidth="1"/>
    <col min="11529" max="11529" width="17.140625" style="61" customWidth="1"/>
    <col min="11530" max="11530" width="14.85546875" style="61" bestFit="1" customWidth="1"/>
    <col min="11531" max="11776" width="9.140625" style="61"/>
    <col min="11777" max="11781" width="14.28515625" style="61" customWidth="1"/>
    <col min="11782" max="11782" width="15.5703125" style="61" customWidth="1"/>
    <col min="11783" max="11784" width="15.42578125" style="61" customWidth="1"/>
    <col min="11785" max="11785" width="17.140625" style="61" customWidth="1"/>
    <col min="11786" max="11786" width="14.85546875" style="61" bestFit="1" customWidth="1"/>
    <col min="11787" max="12032" width="9.140625" style="61"/>
    <col min="12033" max="12037" width="14.28515625" style="61" customWidth="1"/>
    <col min="12038" max="12038" width="15.5703125" style="61" customWidth="1"/>
    <col min="12039" max="12040" width="15.42578125" style="61" customWidth="1"/>
    <col min="12041" max="12041" width="17.140625" style="61" customWidth="1"/>
    <col min="12042" max="12042" width="14.85546875" style="61" bestFit="1" customWidth="1"/>
    <col min="12043" max="12288" width="9.140625" style="61"/>
    <col min="12289" max="12293" width="14.28515625" style="61" customWidth="1"/>
    <col min="12294" max="12294" width="15.5703125" style="61" customWidth="1"/>
    <col min="12295" max="12296" width="15.42578125" style="61" customWidth="1"/>
    <col min="12297" max="12297" width="17.140625" style="61" customWidth="1"/>
    <col min="12298" max="12298" width="14.85546875" style="61" bestFit="1" customWidth="1"/>
    <col min="12299" max="12544" width="9.140625" style="61"/>
    <col min="12545" max="12549" width="14.28515625" style="61" customWidth="1"/>
    <col min="12550" max="12550" width="15.5703125" style="61" customWidth="1"/>
    <col min="12551" max="12552" width="15.42578125" style="61" customWidth="1"/>
    <col min="12553" max="12553" width="17.140625" style="61" customWidth="1"/>
    <col min="12554" max="12554" width="14.85546875" style="61" bestFit="1" customWidth="1"/>
    <col min="12555" max="12800" width="9.140625" style="61"/>
    <col min="12801" max="12805" width="14.28515625" style="61" customWidth="1"/>
    <col min="12806" max="12806" width="15.5703125" style="61" customWidth="1"/>
    <col min="12807" max="12808" width="15.42578125" style="61" customWidth="1"/>
    <col min="12809" max="12809" width="17.140625" style="61" customWidth="1"/>
    <col min="12810" max="12810" width="14.85546875" style="61" bestFit="1" customWidth="1"/>
    <col min="12811" max="13056" width="9.140625" style="61"/>
    <col min="13057" max="13061" width="14.28515625" style="61" customWidth="1"/>
    <col min="13062" max="13062" width="15.5703125" style="61" customWidth="1"/>
    <col min="13063" max="13064" width="15.42578125" style="61" customWidth="1"/>
    <col min="13065" max="13065" width="17.140625" style="61" customWidth="1"/>
    <col min="13066" max="13066" width="14.85546875" style="61" bestFit="1" customWidth="1"/>
    <col min="13067" max="13312" width="9.140625" style="61"/>
    <col min="13313" max="13317" width="14.28515625" style="61" customWidth="1"/>
    <col min="13318" max="13318" width="15.5703125" style="61" customWidth="1"/>
    <col min="13319" max="13320" width="15.42578125" style="61" customWidth="1"/>
    <col min="13321" max="13321" width="17.140625" style="61" customWidth="1"/>
    <col min="13322" max="13322" width="14.85546875" style="61" bestFit="1" customWidth="1"/>
    <col min="13323" max="13568" width="9.140625" style="61"/>
    <col min="13569" max="13573" width="14.28515625" style="61" customWidth="1"/>
    <col min="13574" max="13574" width="15.5703125" style="61" customWidth="1"/>
    <col min="13575" max="13576" width="15.42578125" style="61" customWidth="1"/>
    <col min="13577" max="13577" width="17.140625" style="61" customWidth="1"/>
    <col min="13578" max="13578" width="14.85546875" style="61" bestFit="1" customWidth="1"/>
    <col min="13579" max="13824" width="9.140625" style="61"/>
    <col min="13825" max="13829" width="14.28515625" style="61" customWidth="1"/>
    <col min="13830" max="13830" width="15.5703125" style="61" customWidth="1"/>
    <col min="13831" max="13832" width="15.42578125" style="61" customWidth="1"/>
    <col min="13833" max="13833" width="17.140625" style="61" customWidth="1"/>
    <col min="13834" max="13834" width="14.85546875" style="61" bestFit="1" customWidth="1"/>
    <col min="13835" max="14080" width="9.140625" style="61"/>
    <col min="14081" max="14085" width="14.28515625" style="61" customWidth="1"/>
    <col min="14086" max="14086" width="15.5703125" style="61" customWidth="1"/>
    <col min="14087" max="14088" width="15.42578125" style="61" customWidth="1"/>
    <col min="14089" max="14089" width="17.140625" style="61" customWidth="1"/>
    <col min="14090" max="14090" width="14.85546875" style="61" bestFit="1" customWidth="1"/>
    <col min="14091" max="14336" width="9.140625" style="61"/>
    <col min="14337" max="14341" width="14.28515625" style="61" customWidth="1"/>
    <col min="14342" max="14342" width="15.5703125" style="61" customWidth="1"/>
    <col min="14343" max="14344" width="15.42578125" style="61" customWidth="1"/>
    <col min="14345" max="14345" width="17.140625" style="61" customWidth="1"/>
    <col min="14346" max="14346" width="14.85546875" style="61" bestFit="1" customWidth="1"/>
    <col min="14347" max="14592" width="9.140625" style="61"/>
    <col min="14593" max="14597" width="14.28515625" style="61" customWidth="1"/>
    <col min="14598" max="14598" width="15.5703125" style="61" customWidth="1"/>
    <col min="14599" max="14600" width="15.42578125" style="61" customWidth="1"/>
    <col min="14601" max="14601" width="17.140625" style="61" customWidth="1"/>
    <col min="14602" max="14602" width="14.85546875" style="61" bestFit="1" customWidth="1"/>
    <col min="14603" max="14848" width="9.140625" style="61"/>
    <col min="14849" max="14853" width="14.28515625" style="61" customWidth="1"/>
    <col min="14854" max="14854" width="15.5703125" style="61" customWidth="1"/>
    <col min="14855" max="14856" width="15.42578125" style="61" customWidth="1"/>
    <col min="14857" max="14857" width="17.140625" style="61" customWidth="1"/>
    <col min="14858" max="14858" width="14.85546875" style="61" bestFit="1" customWidth="1"/>
    <col min="14859" max="15104" width="9.140625" style="61"/>
    <col min="15105" max="15109" width="14.28515625" style="61" customWidth="1"/>
    <col min="15110" max="15110" width="15.5703125" style="61" customWidth="1"/>
    <col min="15111" max="15112" width="15.42578125" style="61" customWidth="1"/>
    <col min="15113" max="15113" width="17.140625" style="61" customWidth="1"/>
    <col min="15114" max="15114" width="14.85546875" style="61" bestFit="1" customWidth="1"/>
    <col min="15115" max="15360" width="9.140625" style="61"/>
    <col min="15361" max="15365" width="14.28515625" style="61" customWidth="1"/>
    <col min="15366" max="15366" width="15.5703125" style="61" customWidth="1"/>
    <col min="15367" max="15368" width="15.42578125" style="61" customWidth="1"/>
    <col min="15369" max="15369" width="17.140625" style="61" customWidth="1"/>
    <col min="15370" max="15370" width="14.85546875" style="61" bestFit="1" customWidth="1"/>
    <col min="15371" max="15616" width="9.140625" style="61"/>
    <col min="15617" max="15621" width="14.28515625" style="61" customWidth="1"/>
    <col min="15622" max="15622" width="15.5703125" style="61" customWidth="1"/>
    <col min="15623" max="15624" width="15.42578125" style="61" customWidth="1"/>
    <col min="15625" max="15625" width="17.140625" style="61" customWidth="1"/>
    <col min="15626" max="15626" width="14.85546875" style="61" bestFit="1" customWidth="1"/>
    <col min="15627" max="15872" width="9.140625" style="61"/>
    <col min="15873" max="15877" width="14.28515625" style="61" customWidth="1"/>
    <col min="15878" max="15878" width="15.5703125" style="61" customWidth="1"/>
    <col min="15879" max="15880" width="15.42578125" style="61" customWidth="1"/>
    <col min="15881" max="15881" width="17.140625" style="61" customWidth="1"/>
    <col min="15882" max="15882" width="14.85546875" style="61" bestFit="1" customWidth="1"/>
    <col min="15883" max="16128" width="9.140625" style="61"/>
    <col min="16129" max="16133" width="14.28515625" style="61" customWidth="1"/>
    <col min="16134" max="16134" width="15.5703125" style="61" customWidth="1"/>
    <col min="16135" max="16136" width="15.42578125" style="61" customWidth="1"/>
    <col min="16137" max="16137" width="17.140625" style="61" customWidth="1"/>
    <col min="16138" max="16138" width="14.85546875" style="61" bestFit="1" customWidth="1"/>
    <col min="16139" max="16384" width="9.140625" style="61"/>
  </cols>
  <sheetData>
    <row r="1" spans="1:8" ht="117.75" customHeight="1" x14ac:dyDescent="0.2">
      <c r="A1" s="59"/>
      <c r="B1" s="59"/>
      <c r="C1" s="59"/>
      <c r="D1" s="59"/>
      <c r="E1" s="59"/>
      <c r="F1" s="60"/>
      <c r="G1" s="60"/>
      <c r="H1" s="60"/>
    </row>
    <row r="2" spans="1:8" ht="11.25" customHeight="1" x14ac:dyDescent="0.2">
      <c r="A2" s="59"/>
      <c r="B2" s="59"/>
      <c r="C2" s="59"/>
      <c r="D2" s="59"/>
      <c r="E2" s="59"/>
      <c r="F2" s="60"/>
      <c r="G2" s="60"/>
      <c r="H2" s="60"/>
    </row>
    <row r="3" spans="1:8" ht="11.25" customHeight="1" x14ac:dyDescent="0.2">
      <c r="A3" s="62" t="s">
        <v>0</v>
      </c>
      <c r="B3" s="62"/>
      <c r="C3" s="62"/>
      <c r="D3" s="62"/>
      <c r="E3" s="62"/>
      <c r="F3" s="62"/>
      <c r="G3" s="62"/>
      <c r="H3" s="63"/>
    </row>
    <row r="4" spans="1:8" ht="11.25" customHeight="1" x14ac:dyDescent="0.2">
      <c r="A4" s="62" t="s">
        <v>1</v>
      </c>
      <c r="B4" s="62"/>
      <c r="C4" s="62"/>
      <c r="D4" s="62"/>
      <c r="E4" s="62"/>
      <c r="F4" s="62"/>
      <c r="G4" s="62"/>
      <c r="H4" s="63"/>
    </row>
    <row r="5" spans="1:8" ht="11.25" customHeight="1" x14ac:dyDescent="0.2">
      <c r="A5" s="62" t="s">
        <v>2</v>
      </c>
      <c r="B5" s="62"/>
      <c r="C5" s="62"/>
      <c r="D5" s="62"/>
      <c r="E5" s="62"/>
      <c r="F5" s="62"/>
      <c r="G5" s="62"/>
      <c r="H5" s="63"/>
    </row>
    <row r="6" spans="1:8" ht="11.25" customHeight="1" x14ac:dyDescent="0.2">
      <c r="A6" s="64" t="s">
        <v>44</v>
      </c>
      <c r="B6" s="64"/>
      <c r="C6" s="64"/>
      <c r="D6" s="64"/>
      <c r="E6" s="64"/>
      <c r="F6" s="64"/>
      <c r="G6" s="64"/>
      <c r="H6" s="65"/>
    </row>
    <row r="7" spans="1:8" ht="11.25" customHeight="1" x14ac:dyDescent="0.2">
      <c r="A7" s="62" t="s">
        <v>3</v>
      </c>
      <c r="B7" s="62"/>
      <c r="C7" s="62"/>
      <c r="D7" s="62"/>
      <c r="E7" s="62"/>
      <c r="F7" s="62"/>
      <c r="G7" s="62"/>
      <c r="H7" s="63"/>
    </row>
    <row r="8" spans="1:8" ht="11.25" customHeight="1" x14ac:dyDescent="0.2">
      <c r="A8" s="62" t="s">
        <v>45</v>
      </c>
      <c r="B8" s="62"/>
      <c r="C8" s="62"/>
      <c r="D8" s="62"/>
      <c r="E8" s="62"/>
      <c r="F8" s="62"/>
      <c r="G8" s="62"/>
      <c r="H8" s="63"/>
    </row>
    <row r="9" spans="1:8" ht="11.25" customHeight="1" x14ac:dyDescent="0.2">
      <c r="A9" s="60"/>
      <c r="B9" s="60"/>
      <c r="C9" s="60"/>
      <c r="D9" s="60"/>
      <c r="E9" s="60"/>
      <c r="F9" s="60"/>
      <c r="G9" s="60"/>
      <c r="H9" s="60"/>
    </row>
    <row r="10" spans="1:8" ht="11.25" customHeight="1" x14ac:dyDescent="0.2">
      <c r="A10" s="60" t="s">
        <v>46</v>
      </c>
      <c r="B10" s="60"/>
      <c r="C10" s="60"/>
      <c r="D10" s="60"/>
      <c r="E10" s="60"/>
      <c r="F10" s="60"/>
      <c r="G10" s="66">
        <v>1</v>
      </c>
      <c r="H10" s="66"/>
    </row>
    <row r="11" spans="1:8" ht="11.25" customHeight="1" x14ac:dyDescent="0.2">
      <c r="A11" s="67"/>
      <c r="B11" s="67"/>
      <c r="C11" s="67"/>
      <c r="D11" s="67"/>
      <c r="E11" s="67"/>
      <c r="F11" s="68" t="s">
        <v>47</v>
      </c>
      <c r="G11" s="69"/>
      <c r="H11" s="70"/>
    </row>
    <row r="12" spans="1:8" ht="11.25" customHeight="1" x14ac:dyDescent="0.2">
      <c r="A12" s="71"/>
      <c r="B12" s="71"/>
      <c r="C12" s="71"/>
      <c r="D12" s="71"/>
      <c r="E12" s="71"/>
      <c r="F12" s="72" t="s">
        <v>48</v>
      </c>
      <c r="G12" s="73"/>
      <c r="H12" s="70"/>
    </row>
    <row r="13" spans="1:8" ht="11.25" customHeight="1" x14ac:dyDescent="0.2">
      <c r="A13" s="74"/>
      <c r="B13" s="75"/>
      <c r="C13" s="75"/>
      <c r="D13" s="75"/>
      <c r="E13" s="75"/>
      <c r="F13" s="76" t="s">
        <v>49</v>
      </c>
      <c r="G13" s="77" t="s">
        <v>50</v>
      </c>
      <c r="H13" s="70"/>
    </row>
    <row r="14" spans="1:8" ht="11.25" customHeight="1" x14ac:dyDescent="0.2">
      <c r="A14" s="74" t="s">
        <v>51</v>
      </c>
      <c r="B14" s="75"/>
      <c r="C14" s="75"/>
      <c r="D14" s="75"/>
      <c r="E14" s="75"/>
      <c r="F14" s="78"/>
      <c r="G14" s="70" t="s">
        <v>52</v>
      </c>
      <c r="H14" s="70"/>
    </row>
    <row r="15" spans="1:8" ht="11.25" customHeight="1" x14ac:dyDescent="0.2">
      <c r="A15" s="71"/>
      <c r="B15" s="71"/>
      <c r="C15" s="71"/>
      <c r="D15" s="71"/>
      <c r="E15" s="71"/>
      <c r="F15" s="78"/>
      <c r="G15" s="70" t="s">
        <v>53</v>
      </c>
      <c r="H15" s="70"/>
    </row>
    <row r="16" spans="1:8" ht="11.25" customHeight="1" x14ac:dyDescent="0.2">
      <c r="A16" s="74"/>
      <c r="B16" s="79"/>
      <c r="C16" s="79"/>
      <c r="D16" s="79"/>
      <c r="E16" s="79"/>
      <c r="F16" s="80"/>
      <c r="G16" s="81" t="s">
        <v>54</v>
      </c>
      <c r="H16" s="81"/>
    </row>
    <row r="17" spans="1:10" ht="11.25" customHeight="1" x14ac:dyDescent="0.2">
      <c r="A17" s="82"/>
      <c r="B17" s="83"/>
      <c r="C17" s="83"/>
      <c r="D17" s="83"/>
      <c r="E17" s="83"/>
      <c r="F17" s="84" t="s">
        <v>4</v>
      </c>
      <c r="G17" s="85" t="s">
        <v>5</v>
      </c>
      <c r="H17" s="81"/>
    </row>
    <row r="18" spans="1:10" ht="11.25" customHeight="1" x14ac:dyDescent="0.2">
      <c r="A18" s="86" t="s">
        <v>55</v>
      </c>
      <c r="B18" s="86"/>
      <c r="C18" s="86"/>
      <c r="D18" s="86"/>
      <c r="E18" s="86"/>
      <c r="F18" s="87">
        <f>F19+F20+F21</f>
        <v>4301549374.6399994</v>
      </c>
      <c r="G18" s="88">
        <f>G19+G20+G21</f>
        <v>1550460</v>
      </c>
      <c r="H18" s="89"/>
      <c r="I18" s="90"/>
    </row>
    <row r="19" spans="1:10" ht="11.25" customHeight="1" x14ac:dyDescent="0.2">
      <c r="A19" s="86" t="s">
        <v>56</v>
      </c>
      <c r="B19" s="86"/>
      <c r="C19" s="86"/>
      <c r="D19" s="86"/>
      <c r="E19" s="86"/>
      <c r="F19" s="91">
        <v>2725357315.2199998</v>
      </c>
      <c r="G19" s="92">
        <v>899460</v>
      </c>
      <c r="H19" s="93"/>
      <c r="I19" s="90"/>
    </row>
    <row r="20" spans="1:10" ht="11.25" customHeight="1" x14ac:dyDescent="0.2">
      <c r="A20" s="86" t="s">
        <v>57</v>
      </c>
      <c r="B20" s="86"/>
      <c r="C20" s="86"/>
      <c r="D20" s="86"/>
      <c r="E20" s="86"/>
      <c r="F20" s="94">
        <v>1576192059.4200001</v>
      </c>
      <c r="G20" s="92">
        <v>651000</v>
      </c>
      <c r="H20" s="93"/>
      <c r="I20" s="90"/>
    </row>
    <row r="21" spans="1:10" ht="11.25" customHeight="1" x14ac:dyDescent="0.2">
      <c r="A21" s="95" t="s">
        <v>58</v>
      </c>
      <c r="B21" s="86"/>
      <c r="C21" s="86"/>
      <c r="D21" s="86"/>
      <c r="E21" s="86"/>
      <c r="F21" s="94">
        <v>0</v>
      </c>
      <c r="G21" s="96">
        <v>0</v>
      </c>
      <c r="H21" s="97"/>
      <c r="I21" s="90"/>
    </row>
    <row r="22" spans="1:10" ht="11.25" customHeight="1" x14ac:dyDescent="0.2">
      <c r="A22" s="86" t="s">
        <v>59</v>
      </c>
      <c r="B22" s="86"/>
      <c r="C22" s="86"/>
      <c r="D22" s="86"/>
      <c r="E22" s="86"/>
      <c r="F22" s="98">
        <f>F23+F24+F25+F26</f>
        <v>630556645.10000002</v>
      </c>
      <c r="G22" s="99">
        <f>G23+G24+G25+G26</f>
        <v>1550460</v>
      </c>
      <c r="H22" s="89"/>
      <c r="I22" s="90"/>
      <c r="J22" s="100"/>
    </row>
    <row r="23" spans="1:10" ht="11.25" customHeight="1" x14ac:dyDescent="0.2">
      <c r="A23" s="95" t="s">
        <v>60</v>
      </c>
      <c r="B23" s="86"/>
      <c r="C23" s="86"/>
      <c r="D23" s="86"/>
      <c r="E23" s="86"/>
      <c r="F23" s="91">
        <v>22178222.379999999</v>
      </c>
      <c r="G23" s="96">
        <v>0</v>
      </c>
      <c r="H23" s="97"/>
      <c r="J23" s="100"/>
    </row>
    <row r="24" spans="1:10" ht="11.25" customHeight="1" x14ac:dyDescent="0.2">
      <c r="A24" s="95" t="s">
        <v>61</v>
      </c>
      <c r="B24" s="86"/>
      <c r="C24" s="86"/>
      <c r="D24" s="86"/>
      <c r="E24" s="86"/>
      <c r="F24" s="101">
        <v>0</v>
      </c>
      <c r="G24" s="102">
        <v>0</v>
      </c>
      <c r="H24" s="103"/>
      <c r="I24" s="104"/>
    </row>
    <row r="25" spans="1:10" ht="11.25" customHeight="1" x14ac:dyDescent="0.2">
      <c r="A25" s="95" t="s">
        <v>62</v>
      </c>
      <c r="B25" s="86"/>
      <c r="C25" s="86"/>
      <c r="D25" s="86"/>
      <c r="E25" s="86"/>
      <c r="F25" s="91">
        <v>54438015.719999999</v>
      </c>
      <c r="G25" s="92">
        <v>1550460</v>
      </c>
      <c r="H25" s="93"/>
      <c r="I25" s="104"/>
    </row>
    <row r="26" spans="1:10" ht="11.25" customHeight="1" x14ac:dyDescent="0.2">
      <c r="A26" s="105" t="s">
        <v>63</v>
      </c>
      <c r="B26" s="106"/>
      <c r="C26" s="106"/>
      <c r="D26" s="106"/>
      <c r="E26" s="106"/>
      <c r="F26" s="107">
        <v>553940407</v>
      </c>
      <c r="G26" s="102">
        <v>0</v>
      </c>
      <c r="H26" s="103"/>
      <c r="I26" s="104"/>
    </row>
    <row r="27" spans="1:10" ht="11.25" customHeight="1" x14ac:dyDescent="0.2">
      <c r="A27" s="86" t="s">
        <v>64</v>
      </c>
      <c r="B27" s="106"/>
      <c r="C27" s="106"/>
      <c r="D27" s="106"/>
      <c r="E27" s="106"/>
      <c r="F27" s="98">
        <f>F18-F22</f>
        <v>3670992729.5399995</v>
      </c>
      <c r="G27" s="108">
        <f>G18-G22</f>
        <v>0</v>
      </c>
      <c r="H27" s="109"/>
      <c r="I27" s="90"/>
    </row>
    <row r="28" spans="1:10" ht="11.25" customHeight="1" x14ac:dyDescent="0.2">
      <c r="A28" s="110"/>
      <c r="B28" s="110"/>
      <c r="C28" s="110"/>
      <c r="D28" s="110"/>
      <c r="E28" s="110"/>
      <c r="F28" s="110"/>
      <c r="G28" s="110"/>
      <c r="H28" s="86"/>
      <c r="I28" s="90"/>
    </row>
    <row r="29" spans="1:10" ht="11.25" customHeight="1" x14ac:dyDescent="0.2">
      <c r="A29" s="111" t="s">
        <v>65</v>
      </c>
      <c r="B29" s="111"/>
      <c r="C29" s="111"/>
      <c r="D29" s="111"/>
      <c r="E29" s="111"/>
      <c r="F29" s="112" t="s">
        <v>66</v>
      </c>
      <c r="G29" s="113" t="s">
        <v>67</v>
      </c>
      <c r="H29" s="114"/>
      <c r="I29" s="90"/>
    </row>
    <row r="30" spans="1:10" ht="11.25" customHeight="1" x14ac:dyDescent="0.2">
      <c r="A30" s="110" t="s">
        <v>68</v>
      </c>
      <c r="B30" s="110"/>
      <c r="C30" s="110"/>
      <c r="D30" s="110"/>
      <c r="E30" s="110"/>
      <c r="F30" s="115">
        <v>722474299000</v>
      </c>
      <c r="G30" s="116"/>
      <c r="H30" s="117"/>
      <c r="I30" s="90"/>
    </row>
    <row r="31" spans="1:10" ht="11.25" customHeight="1" x14ac:dyDescent="0.2">
      <c r="A31" s="110" t="s">
        <v>69</v>
      </c>
      <c r="B31" s="110"/>
      <c r="C31" s="110"/>
      <c r="D31" s="110"/>
      <c r="E31" s="110"/>
      <c r="F31" s="115">
        <f>F27+G27</f>
        <v>3670992729.5399995</v>
      </c>
      <c r="G31" s="118">
        <f>F31/F30*100</f>
        <v>0.50811395431244255</v>
      </c>
      <c r="H31" s="119"/>
      <c r="I31" s="90"/>
    </row>
    <row r="32" spans="1:10" ht="11.25" customHeight="1" x14ac:dyDescent="0.2">
      <c r="A32" s="120" t="s">
        <v>70</v>
      </c>
      <c r="B32" s="110"/>
      <c r="C32" s="110"/>
      <c r="D32" s="110"/>
      <c r="E32" s="110"/>
      <c r="F32" s="115">
        <f>0.0121*F30</f>
        <v>8741939017.8999996</v>
      </c>
      <c r="G32" s="121">
        <v>1.21</v>
      </c>
      <c r="H32" s="122"/>
      <c r="I32" s="90"/>
    </row>
    <row r="33" spans="1:10" ht="11.25" customHeight="1" x14ac:dyDescent="0.2">
      <c r="A33" s="110" t="s">
        <v>71</v>
      </c>
      <c r="B33" s="110"/>
      <c r="C33" s="110"/>
      <c r="D33" s="110"/>
      <c r="E33" s="110"/>
      <c r="F33" s="115">
        <f>0.011495*F30</f>
        <v>8304842067.0050001</v>
      </c>
      <c r="G33" s="121">
        <v>1.1495</v>
      </c>
      <c r="H33" s="122"/>
      <c r="I33" s="90"/>
      <c r="J33" s="123"/>
    </row>
    <row r="34" spans="1:10" ht="11.25" customHeight="1" x14ac:dyDescent="0.2">
      <c r="A34" s="110" t="s">
        <v>72</v>
      </c>
      <c r="B34" s="110"/>
      <c r="C34" s="110"/>
      <c r="D34" s="110"/>
      <c r="E34" s="110"/>
      <c r="F34" s="115">
        <f>0.01089*F30</f>
        <v>7867745116.1100006</v>
      </c>
      <c r="G34" s="121">
        <v>1.089</v>
      </c>
      <c r="H34" s="122"/>
    </row>
    <row r="35" spans="1:10" ht="11.25" customHeight="1" x14ac:dyDescent="0.2">
      <c r="A35" s="86" t="s">
        <v>73</v>
      </c>
      <c r="B35" s="86"/>
      <c r="C35" s="86"/>
      <c r="D35" s="86"/>
      <c r="E35" s="86"/>
      <c r="F35" s="86"/>
      <c r="G35" s="86"/>
      <c r="H35" s="86"/>
      <c r="J35" s="124"/>
    </row>
    <row r="36" spans="1:10" ht="21.75" customHeight="1" x14ac:dyDescent="0.2">
      <c r="A36" s="60" t="s">
        <v>74</v>
      </c>
      <c r="B36" s="60"/>
      <c r="C36" s="60"/>
      <c r="D36" s="60"/>
      <c r="E36" s="60"/>
      <c r="F36" s="60"/>
      <c r="G36" s="60"/>
      <c r="H36" s="60"/>
    </row>
    <row r="37" spans="1:10" ht="11.25" customHeight="1" x14ac:dyDescent="0.2">
      <c r="A37" s="60" t="s">
        <v>75</v>
      </c>
      <c r="B37" s="60"/>
      <c r="C37" s="60"/>
      <c r="D37" s="60"/>
      <c r="E37" s="60"/>
      <c r="F37" s="60"/>
      <c r="G37" s="60"/>
      <c r="H37" s="60"/>
    </row>
    <row r="38" spans="1:10" ht="11.25" customHeight="1" x14ac:dyDescent="0.2">
      <c r="A38" s="60" t="s">
        <v>76</v>
      </c>
      <c r="B38" s="60"/>
      <c r="C38" s="60"/>
      <c r="D38" s="60"/>
      <c r="E38" s="60"/>
      <c r="F38" s="60"/>
      <c r="G38" s="60"/>
      <c r="H38" s="60"/>
    </row>
    <row r="39" spans="1:10" ht="11.25" customHeight="1" x14ac:dyDescent="0.2">
      <c r="A39" s="60" t="s">
        <v>77</v>
      </c>
      <c r="B39" s="60"/>
      <c r="C39" s="60"/>
      <c r="D39" s="60"/>
      <c r="E39" s="60"/>
      <c r="F39" s="60"/>
      <c r="G39" s="60"/>
      <c r="H39" s="60"/>
    </row>
    <row r="40" spans="1:10" ht="11.25" customHeight="1" x14ac:dyDescent="0.2">
      <c r="A40" s="60" t="s">
        <v>78</v>
      </c>
      <c r="B40" s="60"/>
      <c r="C40" s="60"/>
      <c r="D40" s="60"/>
      <c r="E40" s="60"/>
      <c r="F40" s="60"/>
      <c r="G40" s="60"/>
      <c r="H40" s="60"/>
    </row>
    <row r="41" spans="1:10" ht="11.25" customHeight="1" x14ac:dyDescent="0.2">
      <c r="A41" s="60" t="s">
        <v>79</v>
      </c>
      <c r="B41" s="60"/>
      <c r="C41" s="60"/>
      <c r="D41" s="60"/>
      <c r="E41" s="60"/>
      <c r="F41" s="60"/>
      <c r="G41" s="60"/>
      <c r="H41" s="60"/>
    </row>
    <row r="42" spans="1:10" ht="11.25" customHeight="1" x14ac:dyDescent="0.2">
      <c r="A42" s="60"/>
    </row>
    <row r="43" spans="1:10" ht="11.25" customHeight="1" x14ac:dyDescent="0.2">
      <c r="A43" s="60"/>
    </row>
    <row r="44" spans="1:10" ht="60.75" customHeight="1" x14ac:dyDescent="0.2"/>
    <row r="45" spans="1:10" ht="14.25" customHeight="1" x14ac:dyDescent="0.2">
      <c r="A45" s="125" t="s">
        <v>80</v>
      </c>
      <c r="B45" s="126"/>
      <c r="C45" s="126"/>
      <c r="D45" s="126"/>
      <c r="E45" s="126"/>
      <c r="F45" s="126"/>
      <c r="G45" s="126"/>
      <c r="H45" s="127"/>
    </row>
    <row r="46" spans="1:10" ht="11.25" customHeight="1" x14ac:dyDescent="0.2">
      <c r="A46" s="126" t="s">
        <v>9</v>
      </c>
      <c r="B46" s="126"/>
      <c r="C46" s="126"/>
      <c r="D46" s="126"/>
      <c r="E46" s="126"/>
      <c r="F46" s="126"/>
      <c r="G46" s="126"/>
      <c r="H46" s="127"/>
    </row>
    <row r="50" spans="1:8" ht="42.75" customHeight="1" x14ac:dyDescent="0.2"/>
    <row r="51" spans="1:8" ht="15.75" customHeight="1" x14ac:dyDescent="0.2">
      <c r="A51" s="126" t="s">
        <v>10</v>
      </c>
      <c r="B51" s="126"/>
      <c r="C51" s="126"/>
      <c r="D51" s="125" t="s">
        <v>42</v>
      </c>
      <c r="E51" s="126"/>
      <c r="F51" s="126"/>
      <c r="G51" s="126"/>
      <c r="H51" s="127"/>
    </row>
    <row r="52" spans="1:8" ht="15.95" customHeight="1" x14ac:dyDescent="0.2">
      <c r="A52" s="125" t="s">
        <v>11</v>
      </c>
      <c r="B52" s="125"/>
      <c r="C52" s="125"/>
      <c r="D52" s="125" t="s">
        <v>43</v>
      </c>
      <c r="E52" s="126"/>
      <c r="F52" s="126"/>
      <c r="G52" s="126"/>
      <c r="H52" s="127"/>
    </row>
  </sheetData>
  <mergeCells count="18">
    <mergeCell ref="A45:G45"/>
    <mergeCell ref="A46:G46"/>
    <mergeCell ref="A51:C51"/>
    <mergeCell ref="D51:G51"/>
    <mergeCell ref="A52:C52"/>
    <mergeCell ref="D52:G52"/>
    <mergeCell ref="F11:G11"/>
    <mergeCell ref="F12:G12"/>
    <mergeCell ref="A13:E13"/>
    <mergeCell ref="A14:E14"/>
    <mergeCell ref="A16:E16"/>
    <mergeCell ref="A29:E29"/>
    <mergeCell ref="A3:G3"/>
    <mergeCell ref="A4:G4"/>
    <mergeCell ref="A5:G5"/>
    <mergeCell ref="A6:G6"/>
    <mergeCell ref="A7:G7"/>
    <mergeCell ref="A8:G8"/>
  </mergeCells>
  <pageMargins left="0.78740157499999996" right="0.78740157499999996" top="0.984251969" bottom="0.984251969" header="0.49212598499999999" footer="0.49212598499999999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opLeftCell="A7" zoomScaleNormal="100" workbookViewId="0">
      <selection activeCell="L20" sqref="L20"/>
    </sheetView>
  </sheetViews>
  <sheetFormatPr defaultColWidth="21.140625" defaultRowHeight="14.1" customHeight="1" x14ac:dyDescent="0.15"/>
  <cols>
    <col min="1" max="1" width="36" style="1" customWidth="1"/>
    <col min="2" max="2" width="14.85546875" style="1" customWidth="1"/>
    <col min="3" max="4" width="11.7109375" style="1" customWidth="1"/>
    <col min="5" max="5" width="13.7109375" style="1" customWidth="1"/>
    <col min="6" max="6" width="12.42578125" style="1" customWidth="1"/>
    <col min="7" max="7" width="14.85546875" style="1" customWidth="1"/>
    <col min="8" max="8" width="12.85546875" style="1" customWidth="1"/>
    <col min="9" max="9" width="12.7109375" style="1" customWidth="1"/>
    <col min="10" max="10" width="14.5703125" style="1" customWidth="1"/>
    <col min="11" max="16384" width="21.140625" style="1"/>
  </cols>
  <sheetData>
    <row r="1" spans="1:12" ht="144" customHeight="1" x14ac:dyDescent="0.15"/>
    <row r="2" spans="1:12" ht="14.1" customHeight="1" x14ac:dyDescent="0.1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36"/>
      <c r="K2" s="36"/>
      <c r="L2" s="36"/>
    </row>
    <row r="3" spans="1:12" ht="14.1" customHeight="1" x14ac:dyDescent="0.15">
      <c r="A3" s="55" t="s">
        <v>1</v>
      </c>
      <c r="B3" s="55"/>
      <c r="C3" s="55"/>
      <c r="D3" s="55"/>
      <c r="E3" s="55"/>
      <c r="F3" s="55"/>
      <c r="G3" s="55"/>
      <c r="H3" s="55"/>
      <c r="I3" s="55"/>
    </row>
    <row r="4" spans="1:12" ht="14.1" customHeight="1" x14ac:dyDescent="0.15">
      <c r="A4" s="45" t="s">
        <v>2</v>
      </c>
      <c r="B4" s="45"/>
      <c r="C4" s="45"/>
      <c r="D4" s="45"/>
      <c r="E4" s="45"/>
      <c r="F4" s="45"/>
      <c r="G4" s="45"/>
      <c r="H4" s="45"/>
      <c r="I4" s="45"/>
    </row>
    <row r="5" spans="1:12" ht="14.1" customHeight="1" x14ac:dyDescent="0.15">
      <c r="A5" s="56" t="s">
        <v>27</v>
      </c>
      <c r="B5" s="56"/>
      <c r="C5" s="56"/>
      <c r="D5" s="56"/>
      <c r="E5" s="56"/>
      <c r="F5" s="56"/>
      <c r="G5" s="56"/>
      <c r="H5" s="56"/>
      <c r="I5" s="56"/>
    </row>
    <row r="6" spans="1:12" ht="14.1" customHeight="1" x14ac:dyDescent="0.15">
      <c r="A6" s="45" t="s">
        <v>3</v>
      </c>
      <c r="B6" s="45"/>
      <c r="C6" s="45"/>
      <c r="D6" s="45"/>
      <c r="E6" s="45"/>
      <c r="F6" s="45"/>
      <c r="G6" s="45"/>
      <c r="H6" s="45"/>
      <c r="I6" s="45"/>
    </row>
    <row r="7" spans="1:12" ht="14.1" customHeight="1" x14ac:dyDescent="0.15">
      <c r="A7" s="55" t="s">
        <v>38</v>
      </c>
      <c r="B7" s="55"/>
      <c r="C7" s="55"/>
      <c r="D7" s="55"/>
      <c r="E7" s="55"/>
      <c r="F7" s="55"/>
      <c r="G7" s="55"/>
      <c r="H7" s="55"/>
      <c r="I7" s="55"/>
    </row>
    <row r="8" spans="1:12" ht="14.1" customHeight="1" x14ac:dyDescent="0.15">
      <c r="A8" s="45"/>
      <c r="B8" s="45"/>
      <c r="C8" s="45"/>
      <c r="D8" s="45"/>
      <c r="E8" s="2"/>
      <c r="F8" s="2"/>
      <c r="G8" s="2"/>
      <c r="H8" s="2"/>
      <c r="I8" s="2"/>
    </row>
    <row r="9" spans="1:12" ht="14.1" customHeight="1" x14ac:dyDescent="0.15">
      <c r="A9" s="46" t="s">
        <v>36</v>
      </c>
      <c r="B9" s="46"/>
      <c r="C9" s="46"/>
      <c r="D9" s="3"/>
      <c r="E9" s="2"/>
      <c r="F9" s="2"/>
      <c r="G9" s="2"/>
      <c r="H9" s="2"/>
      <c r="I9" s="4">
        <v>1</v>
      </c>
    </row>
    <row r="10" spans="1:12" ht="14.1" customHeight="1" x14ac:dyDescent="0.15">
      <c r="A10" s="47" t="s">
        <v>16</v>
      </c>
      <c r="B10" s="50" t="s">
        <v>17</v>
      </c>
      <c r="C10" s="52" t="s">
        <v>18</v>
      </c>
      <c r="D10" s="53"/>
      <c r="E10" s="53"/>
      <c r="F10" s="54"/>
      <c r="G10" s="39" t="s">
        <v>12</v>
      </c>
      <c r="H10" s="39" t="s">
        <v>19</v>
      </c>
      <c r="I10" s="39" t="s">
        <v>13</v>
      </c>
    </row>
    <row r="11" spans="1:12" ht="18.75" customHeight="1" x14ac:dyDescent="0.15">
      <c r="A11" s="48"/>
      <c r="B11" s="51"/>
      <c r="C11" s="42" t="s">
        <v>20</v>
      </c>
      <c r="D11" s="42"/>
      <c r="E11" s="39" t="s">
        <v>21</v>
      </c>
      <c r="F11" s="39" t="s">
        <v>22</v>
      </c>
      <c r="G11" s="40"/>
      <c r="H11" s="40"/>
      <c r="I11" s="40"/>
    </row>
    <row r="12" spans="1:12" ht="39" customHeight="1" x14ac:dyDescent="0.15">
      <c r="A12" s="48"/>
      <c r="B12" s="51"/>
      <c r="C12" s="22" t="s">
        <v>15</v>
      </c>
      <c r="D12" s="22" t="s">
        <v>14</v>
      </c>
      <c r="E12" s="40"/>
      <c r="F12" s="40"/>
      <c r="G12" s="40"/>
      <c r="H12" s="40"/>
      <c r="I12" s="40"/>
    </row>
    <row r="13" spans="1:12" ht="12" customHeight="1" x14ac:dyDescent="0.15">
      <c r="A13" s="49"/>
      <c r="B13" s="23" t="s">
        <v>4</v>
      </c>
      <c r="C13" s="23" t="s">
        <v>5</v>
      </c>
      <c r="D13" s="23" t="s">
        <v>23</v>
      </c>
      <c r="E13" s="13" t="s">
        <v>24</v>
      </c>
      <c r="F13" s="13" t="s">
        <v>25</v>
      </c>
      <c r="G13" s="14" t="s">
        <v>26</v>
      </c>
      <c r="H13" s="41"/>
      <c r="I13" s="41"/>
    </row>
    <row r="14" spans="1:12" ht="14.1" customHeight="1" x14ac:dyDescent="0.15">
      <c r="A14" s="7" t="s">
        <v>6</v>
      </c>
      <c r="B14" s="28">
        <f>SUM(B15:B21)</f>
        <v>614028179.93000007</v>
      </c>
      <c r="C14" s="29">
        <v>0</v>
      </c>
      <c r="D14" s="28">
        <f>SUM(D15:D21)</f>
        <v>168383.43</v>
      </c>
      <c r="E14" s="28">
        <f>SUM(E15:E21)</f>
        <v>112809.58</v>
      </c>
      <c r="F14" s="28">
        <f>SUM(F15:F21)</f>
        <v>4212831.9800000004</v>
      </c>
      <c r="G14" s="28">
        <f>SUM(G15:G21)</f>
        <v>609534154.94000006</v>
      </c>
      <c r="H14" s="28">
        <f>SUM(H15:H21)</f>
        <v>24187122.649999999</v>
      </c>
      <c r="I14" s="30">
        <v>0</v>
      </c>
      <c r="J14" s="35"/>
    </row>
    <row r="15" spans="1:12" ht="24.75" customHeight="1" x14ac:dyDescent="0.15">
      <c r="A15" s="5" t="s">
        <v>28</v>
      </c>
      <c r="B15" s="31">
        <v>407547865.36000001</v>
      </c>
      <c r="C15" s="29">
        <v>0</v>
      </c>
      <c r="D15" s="31">
        <v>168383.43</v>
      </c>
      <c r="E15" s="29">
        <v>112809.58</v>
      </c>
      <c r="F15" s="27">
        <v>0</v>
      </c>
      <c r="G15" s="26">
        <f t="shared" ref="G15:G20" si="0">B15-C15-D15-E15-F15</f>
        <v>407266672.35000002</v>
      </c>
      <c r="H15" s="29">
        <v>877488.61</v>
      </c>
      <c r="I15" s="27">
        <v>0</v>
      </c>
      <c r="J15" s="16"/>
    </row>
    <row r="16" spans="1:12" ht="24.75" customHeight="1" x14ac:dyDescent="0.15">
      <c r="A16" s="5" t="s">
        <v>29</v>
      </c>
      <c r="B16" s="31">
        <v>555501.30000000005</v>
      </c>
      <c r="C16" s="27">
        <v>0</v>
      </c>
      <c r="D16" s="31">
        <v>0</v>
      </c>
      <c r="E16" s="27">
        <v>0</v>
      </c>
      <c r="F16" s="27">
        <v>0</v>
      </c>
      <c r="G16" s="6">
        <f t="shared" si="0"/>
        <v>555501.30000000005</v>
      </c>
      <c r="H16" s="27">
        <v>0</v>
      </c>
      <c r="I16" s="27">
        <v>0</v>
      </c>
      <c r="J16" s="16"/>
    </row>
    <row r="17" spans="1:10" ht="24.75" customHeight="1" x14ac:dyDescent="0.15">
      <c r="A17" s="5" t="s">
        <v>30</v>
      </c>
      <c r="B17" s="31">
        <v>26392457.149999999</v>
      </c>
      <c r="C17" s="27">
        <v>0</v>
      </c>
      <c r="D17" s="31">
        <v>0</v>
      </c>
      <c r="E17" s="27">
        <v>0</v>
      </c>
      <c r="F17" s="27">
        <v>0</v>
      </c>
      <c r="G17" s="6">
        <f t="shared" si="0"/>
        <v>26392457.149999999</v>
      </c>
      <c r="H17" s="27">
        <v>0</v>
      </c>
      <c r="I17" s="27">
        <v>0</v>
      </c>
      <c r="J17" s="16"/>
    </row>
    <row r="18" spans="1:10" ht="24.75" customHeight="1" x14ac:dyDescent="0.15">
      <c r="A18" s="5" t="s">
        <v>37</v>
      </c>
      <c r="B18" s="31">
        <v>546036.5</v>
      </c>
      <c r="C18" s="27">
        <v>0</v>
      </c>
      <c r="D18" s="31">
        <v>0</v>
      </c>
      <c r="E18" s="27">
        <v>0</v>
      </c>
      <c r="F18" s="27">
        <v>0</v>
      </c>
      <c r="G18" s="6">
        <f t="shared" si="0"/>
        <v>546036.5</v>
      </c>
      <c r="H18" s="27">
        <v>0</v>
      </c>
      <c r="I18" s="27">
        <v>0</v>
      </c>
      <c r="J18" s="16"/>
    </row>
    <row r="19" spans="1:10" ht="24.75" customHeight="1" x14ac:dyDescent="0.15">
      <c r="A19" s="5" t="s">
        <v>31</v>
      </c>
      <c r="B19" s="31">
        <v>22924771.82</v>
      </c>
      <c r="C19" s="27">
        <v>0</v>
      </c>
      <c r="D19" s="31">
        <v>0</v>
      </c>
      <c r="E19" s="27">
        <v>0</v>
      </c>
      <c r="F19" s="27">
        <v>0</v>
      </c>
      <c r="G19" s="6">
        <f t="shared" si="0"/>
        <v>22924771.82</v>
      </c>
      <c r="H19" s="27">
        <v>0</v>
      </c>
      <c r="I19" s="27">
        <v>0</v>
      </c>
      <c r="J19" s="16"/>
    </row>
    <row r="20" spans="1:10" ht="24.75" customHeight="1" x14ac:dyDescent="0.15">
      <c r="A20" s="5" t="s">
        <v>32</v>
      </c>
      <c r="B20" s="31">
        <v>151848715.81999999</v>
      </c>
      <c r="C20" s="27">
        <v>0</v>
      </c>
      <c r="D20" s="31">
        <v>0</v>
      </c>
      <c r="E20" s="27">
        <v>0</v>
      </c>
      <c r="F20" s="27">
        <v>0</v>
      </c>
      <c r="G20" s="6">
        <f t="shared" si="0"/>
        <v>151848715.81999999</v>
      </c>
      <c r="H20" s="27">
        <v>23309634.039999999</v>
      </c>
      <c r="I20" s="27">
        <v>0</v>
      </c>
      <c r="J20" s="16"/>
    </row>
    <row r="21" spans="1:10" ht="24.75" customHeight="1" x14ac:dyDescent="0.15">
      <c r="A21" s="5" t="s">
        <v>33</v>
      </c>
      <c r="B21" s="31">
        <v>4212831.9800000004</v>
      </c>
      <c r="C21" s="32">
        <v>0</v>
      </c>
      <c r="D21" s="31">
        <v>0</v>
      </c>
      <c r="E21" s="32">
        <v>0</v>
      </c>
      <c r="F21" s="33">
        <v>4212831.9800000004</v>
      </c>
      <c r="G21" s="27">
        <v>0</v>
      </c>
      <c r="H21" s="27">
        <v>0</v>
      </c>
      <c r="I21" s="27">
        <v>0</v>
      </c>
      <c r="J21" s="16"/>
    </row>
    <row r="22" spans="1:10" ht="14.1" customHeight="1" x14ac:dyDescent="0.15">
      <c r="A22" s="7" t="s">
        <v>7</v>
      </c>
      <c r="B22" s="30">
        <f>B23</f>
        <v>402080218.57999998</v>
      </c>
      <c r="C22" s="30">
        <f t="shared" ref="C22:H22" si="1">SUM(C23)</f>
        <v>4958291.96</v>
      </c>
      <c r="D22" s="30">
        <f t="shared" si="1"/>
        <v>2237130.69</v>
      </c>
      <c r="E22" s="30">
        <f t="shared" si="1"/>
        <v>19694450.57</v>
      </c>
      <c r="F22" s="30">
        <f t="shared" si="1"/>
        <v>10337.9</v>
      </c>
      <c r="G22" s="30">
        <f t="shared" si="1"/>
        <v>375180007.46000004</v>
      </c>
      <c r="H22" s="30">
        <f t="shared" si="1"/>
        <v>19918158.379999999</v>
      </c>
      <c r="I22" s="30">
        <v>0</v>
      </c>
      <c r="J22" s="35"/>
    </row>
    <row r="23" spans="1:10" ht="14.1" customHeight="1" x14ac:dyDescent="0.15">
      <c r="A23" s="8" t="s">
        <v>34</v>
      </c>
      <c r="B23" s="34">
        <v>402080218.57999998</v>
      </c>
      <c r="C23" s="34">
        <v>4958291.96</v>
      </c>
      <c r="D23" s="34">
        <v>2237130.69</v>
      </c>
      <c r="E23" s="34">
        <v>19694450.57</v>
      </c>
      <c r="F23" s="34">
        <v>10337.9</v>
      </c>
      <c r="G23" s="25">
        <f>B23-C23-D23-E23-F23</f>
        <v>375180007.46000004</v>
      </c>
      <c r="H23" s="31">
        <v>19918158.379999999</v>
      </c>
      <c r="I23" s="34">
        <v>0</v>
      </c>
      <c r="J23" s="16"/>
    </row>
    <row r="24" spans="1:10" ht="14.1" customHeight="1" x14ac:dyDescent="0.15">
      <c r="A24" s="7" t="s">
        <v>8</v>
      </c>
      <c r="B24" s="30">
        <f>B22+B14</f>
        <v>1016108398.51</v>
      </c>
      <c r="C24" s="30">
        <f t="shared" ref="C24:H24" si="2">C14+C22</f>
        <v>4958291.96</v>
      </c>
      <c r="D24" s="30">
        <f t="shared" si="2"/>
        <v>2405514.12</v>
      </c>
      <c r="E24" s="30">
        <f t="shared" si="2"/>
        <v>19807260.149999999</v>
      </c>
      <c r="F24" s="30">
        <f t="shared" si="2"/>
        <v>4223169.8800000008</v>
      </c>
      <c r="G24" s="30">
        <f t="shared" si="2"/>
        <v>984714162.4000001</v>
      </c>
      <c r="H24" s="30">
        <f t="shared" si="2"/>
        <v>44105281.030000001</v>
      </c>
      <c r="I24" s="30">
        <v>0</v>
      </c>
      <c r="J24" s="35"/>
    </row>
    <row r="25" spans="1:10" ht="14.1" customHeight="1" x14ac:dyDescent="0.15">
      <c r="A25" s="9" t="s">
        <v>35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16">
        <f t="shared" ref="J15:J25" si="3">G25-H25</f>
        <v>0</v>
      </c>
    </row>
    <row r="26" spans="1:10" ht="9" x14ac:dyDescent="0.15">
      <c r="A26" s="37" t="s">
        <v>39</v>
      </c>
      <c r="B26" s="38"/>
      <c r="C26" s="38"/>
      <c r="D26" s="38"/>
      <c r="E26" s="2"/>
      <c r="F26" s="18"/>
      <c r="G26" s="2"/>
      <c r="H26" s="2"/>
      <c r="I26" s="2"/>
      <c r="J26" s="16"/>
    </row>
    <row r="27" spans="1:10" ht="9" x14ac:dyDescent="0.15">
      <c r="A27" s="24" t="s">
        <v>41</v>
      </c>
      <c r="B27" s="24"/>
      <c r="C27" s="24"/>
      <c r="D27" s="10"/>
      <c r="E27" s="2"/>
      <c r="F27" s="2"/>
      <c r="G27" s="2"/>
      <c r="H27" s="2"/>
      <c r="I27" s="19"/>
      <c r="J27" s="17"/>
    </row>
    <row r="28" spans="1:10" ht="46.5" customHeight="1" x14ac:dyDescent="0.15">
      <c r="A28" s="11"/>
      <c r="B28" s="12"/>
      <c r="C28" s="11"/>
      <c r="D28" s="11"/>
      <c r="E28" s="2"/>
      <c r="F28" s="2"/>
      <c r="G28" s="2"/>
      <c r="H28" s="18"/>
      <c r="I28" s="20"/>
      <c r="J28" s="16">
        <f>SUM(J26:J27)</f>
        <v>0</v>
      </c>
    </row>
    <row r="29" spans="1:10" ht="9.75" customHeight="1" x14ac:dyDescent="0.15">
      <c r="A29" s="57" t="s">
        <v>40</v>
      </c>
      <c r="B29" s="57"/>
      <c r="C29" s="57"/>
      <c r="D29" s="57"/>
      <c r="E29" s="57"/>
      <c r="F29" s="57"/>
      <c r="G29" s="57"/>
      <c r="H29" s="57"/>
      <c r="I29" s="57"/>
    </row>
    <row r="30" spans="1:10" ht="14.1" customHeight="1" x14ac:dyDescent="0.15">
      <c r="A30" s="58" t="s">
        <v>9</v>
      </c>
      <c r="B30" s="58"/>
      <c r="C30" s="58"/>
      <c r="D30" s="58"/>
      <c r="E30" s="58"/>
      <c r="F30" s="58"/>
      <c r="G30" s="58"/>
      <c r="H30" s="58"/>
      <c r="I30" s="58"/>
      <c r="J30" s="15"/>
    </row>
    <row r="31" spans="1:10" ht="14.1" customHeight="1" x14ac:dyDescent="0.15">
      <c r="A31" s="11"/>
      <c r="B31" s="12"/>
      <c r="C31" s="11"/>
      <c r="D31" s="11"/>
      <c r="E31" s="2"/>
      <c r="F31" s="2"/>
      <c r="G31" s="2"/>
      <c r="H31" s="2"/>
      <c r="I31" s="2"/>
    </row>
    <row r="32" spans="1:10" ht="14.1" customHeight="1" x14ac:dyDescent="0.15">
      <c r="A32" s="11"/>
      <c r="B32" s="12"/>
      <c r="C32" s="11"/>
      <c r="D32" s="11"/>
      <c r="E32" s="2"/>
      <c r="F32" s="2"/>
      <c r="G32" s="2"/>
      <c r="H32" s="2"/>
      <c r="I32" s="2"/>
    </row>
    <row r="33" spans="1:9" ht="14.1" customHeight="1" x14ac:dyDescent="0.15">
      <c r="A33" s="21" t="s">
        <v>10</v>
      </c>
      <c r="B33" s="12"/>
      <c r="E33" s="2"/>
      <c r="F33" s="2"/>
      <c r="G33" s="44" t="s">
        <v>42</v>
      </c>
      <c r="H33" s="44"/>
      <c r="I33" s="44"/>
    </row>
    <row r="34" spans="1:9" ht="14.1" customHeight="1" x14ac:dyDescent="0.15">
      <c r="A34" s="21" t="s">
        <v>11</v>
      </c>
      <c r="B34" s="12"/>
      <c r="E34" s="2"/>
      <c r="F34" s="2"/>
      <c r="G34" s="44" t="s">
        <v>43</v>
      </c>
      <c r="H34" s="44"/>
      <c r="I34" s="44"/>
    </row>
  </sheetData>
  <mergeCells count="22">
    <mergeCell ref="A2:I2"/>
    <mergeCell ref="G33:I33"/>
    <mergeCell ref="G34:I34"/>
    <mergeCell ref="G10:G12"/>
    <mergeCell ref="A8:D8"/>
    <mergeCell ref="A9:C9"/>
    <mergeCell ref="A10:A13"/>
    <mergeCell ref="B10:B12"/>
    <mergeCell ref="C10:F10"/>
    <mergeCell ref="A3:I3"/>
    <mergeCell ref="A4:I4"/>
    <mergeCell ref="A5:I5"/>
    <mergeCell ref="A6:I6"/>
    <mergeCell ref="A7:I7"/>
    <mergeCell ref="A29:I29"/>
    <mergeCell ref="A30:I30"/>
    <mergeCell ref="A26:D26"/>
    <mergeCell ref="H10:H13"/>
    <mergeCell ref="I10:I13"/>
    <mergeCell ref="C11:D11"/>
    <mergeCell ref="E11:E12"/>
    <mergeCell ref="F11:F12"/>
  </mergeCells>
  <pageMargins left="0.51181102362204722" right="0.51181102362204722" top="0.78740157480314965" bottom="0.78740157480314965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6"/>
  <sheetViews>
    <sheetView showGridLines="0" tabSelected="1" workbookViewId="0">
      <selection activeCell="C39" sqref="C39"/>
    </sheetView>
  </sheetViews>
  <sheetFormatPr defaultRowHeight="11.25" customHeight="1" x14ac:dyDescent="0.2"/>
  <cols>
    <col min="1" max="1" width="63.140625" style="128" bestFit="1" customWidth="1"/>
    <col min="2" max="2" width="32.5703125" style="128" customWidth="1"/>
    <col min="3" max="3" width="43.7109375" style="128" customWidth="1"/>
    <col min="4" max="16384" width="9.140625" style="128"/>
  </cols>
  <sheetData>
    <row r="1" spans="1:3" ht="15.75" x14ac:dyDescent="0.25">
      <c r="A1" s="168"/>
    </row>
    <row r="2" spans="1:3" ht="126.75" customHeight="1" x14ac:dyDescent="0.2">
      <c r="A2" s="167"/>
    </row>
    <row r="3" spans="1:3" ht="11.25" customHeight="1" x14ac:dyDescent="0.2">
      <c r="A3" s="165" t="s">
        <v>0</v>
      </c>
      <c r="B3" s="165"/>
      <c r="C3" s="165"/>
    </row>
    <row r="4" spans="1:3" ht="11.25" customHeight="1" x14ac:dyDescent="0.2">
      <c r="A4" s="165" t="s">
        <v>1</v>
      </c>
      <c r="B4" s="165"/>
      <c r="C4" s="165"/>
    </row>
    <row r="5" spans="1:3" ht="11.25" customHeight="1" x14ac:dyDescent="0.2">
      <c r="A5" s="165" t="s">
        <v>2</v>
      </c>
      <c r="B5" s="165"/>
      <c r="C5" s="165"/>
    </row>
    <row r="6" spans="1:3" s="163" customFormat="1" ht="11.25" customHeight="1" x14ac:dyDescent="0.15">
      <c r="A6" s="166" t="s">
        <v>102</v>
      </c>
      <c r="B6" s="166"/>
      <c r="C6" s="166"/>
    </row>
    <row r="7" spans="1:3" s="163" customFormat="1" ht="11.25" customHeight="1" x14ac:dyDescent="0.15">
      <c r="A7" s="165" t="s">
        <v>3</v>
      </c>
      <c r="B7" s="165"/>
      <c r="C7" s="165"/>
    </row>
    <row r="8" spans="1:3" s="163" customFormat="1" ht="11.25" customHeight="1" x14ac:dyDescent="0.15">
      <c r="A8" s="164" t="s">
        <v>38</v>
      </c>
      <c r="B8" s="164"/>
      <c r="C8" s="164"/>
    </row>
    <row r="9" spans="1:3" ht="11.25" customHeight="1" x14ac:dyDescent="0.2">
      <c r="A9" s="162"/>
      <c r="B9" s="162"/>
      <c r="C9" s="162"/>
    </row>
    <row r="10" spans="1:3" ht="11.25" customHeight="1" x14ac:dyDescent="0.2">
      <c r="A10" s="128" t="s">
        <v>101</v>
      </c>
      <c r="C10" s="155">
        <v>1</v>
      </c>
    </row>
    <row r="11" spans="1:3" ht="11.25" customHeight="1" x14ac:dyDescent="0.2">
      <c r="A11" s="161" t="s">
        <v>100</v>
      </c>
      <c r="B11" s="160" t="s">
        <v>99</v>
      </c>
      <c r="C11" s="159"/>
    </row>
    <row r="12" spans="1:3" ht="11.25" customHeight="1" x14ac:dyDescent="0.2">
      <c r="A12" s="158" t="s">
        <v>98</v>
      </c>
      <c r="B12" s="157"/>
      <c r="C12" s="156">
        <v>722474299000</v>
      </c>
    </row>
    <row r="13" spans="1:3" ht="11.25" customHeight="1" x14ac:dyDescent="0.2">
      <c r="C13" s="155"/>
    </row>
    <row r="14" spans="1:3" ht="11.25" customHeight="1" x14ac:dyDescent="0.2">
      <c r="A14" s="149" t="s">
        <v>51</v>
      </c>
      <c r="B14" s="148" t="s">
        <v>66</v>
      </c>
      <c r="C14" s="147" t="s">
        <v>67</v>
      </c>
    </row>
    <row r="15" spans="1:3" ht="11.25" customHeight="1" x14ac:dyDescent="0.2">
      <c r="A15" s="146" t="s">
        <v>97</v>
      </c>
      <c r="B15" s="154">
        <v>3670992729.54</v>
      </c>
      <c r="C15" s="153">
        <f>B15/C12*100</f>
        <v>0.50811395431244255</v>
      </c>
    </row>
    <row r="16" spans="1:3" ht="11.25" customHeight="1" x14ac:dyDescent="0.2">
      <c r="A16" s="131" t="s">
        <v>96</v>
      </c>
      <c r="B16" s="152">
        <v>8741939017.8999996</v>
      </c>
      <c r="C16" s="151">
        <f>B16/C12*100</f>
        <v>1.21</v>
      </c>
    </row>
    <row r="17" spans="1:3" ht="11.25" customHeight="1" x14ac:dyDescent="0.2">
      <c r="A17" s="143" t="s">
        <v>95</v>
      </c>
      <c r="B17" s="135">
        <v>8304842067.0100002</v>
      </c>
      <c r="C17" s="150">
        <f>B17/C12*100</f>
        <v>1.1495000000006921</v>
      </c>
    </row>
    <row r="18" spans="1:3" ht="11.25" customHeight="1" x14ac:dyDescent="0.2">
      <c r="A18" s="131"/>
      <c r="B18" s="131"/>
      <c r="C18" s="131"/>
    </row>
    <row r="19" spans="1:3" ht="11.25" customHeight="1" x14ac:dyDescent="0.2">
      <c r="A19" s="149" t="s">
        <v>94</v>
      </c>
      <c r="B19" s="148" t="s">
        <v>66</v>
      </c>
      <c r="C19" s="147" t="s">
        <v>67</v>
      </c>
    </row>
    <row r="20" spans="1:3" ht="11.25" customHeight="1" x14ac:dyDescent="0.2">
      <c r="A20" s="146" t="s">
        <v>93</v>
      </c>
      <c r="B20" s="145"/>
      <c r="C20" s="144"/>
    </row>
    <row r="21" spans="1:3" ht="11.25" customHeight="1" x14ac:dyDescent="0.2">
      <c r="A21" s="143" t="s">
        <v>90</v>
      </c>
      <c r="B21" s="142"/>
      <c r="C21" s="141"/>
    </row>
    <row r="22" spans="1:3" ht="11.25" customHeight="1" x14ac:dyDescent="0.2">
      <c r="A22" s="131"/>
      <c r="B22" s="131"/>
      <c r="C22" s="131"/>
    </row>
    <row r="23" spans="1:3" ht="11.25" customHeight="1" x14ac:dyDescent="0.2">
      <c r="A23" s="149" t="s">
        <v>92</v>
      </c>
      <c r="B23" s="148" t="s">
        <v>66</v>
      </c>
      <c r="C23" s="147" t="s">
        <v>67</v>
      </c>
    </row>
    <row r="24" spans="1:3" ht="11.25" customHeight="1" x14ac:dyDescent="0.2">
      <c r="A24" s="146" t="s">
        <v>91</v>
      </c>
      <c r="B24" s="145"/>
      <c r="C24" s="144"/>
    </row>
    <row r="25" spans="1:3" ht="11.25" customHeight="1" x14ac:dyDescent="0.2">
      <c r="A25" s="143" t="s">
        <v>90</v>
      </c>
      <c r="B25" s="142"/>
      <c r="C25" s="141"/>
    </row>
    <row r="26" spans="1:3" ht="11.25" customHeight="1" x14ac:dyDescent="0.2">
      <c r="A26" s="131"/>
      <c r="B26" s="131"/>
      <c r="C26" s="131"/>
    </row>
    <row r="27" spans="1:3" ht="11.25" customHeight="1" x14ac:dyDescent="0.2">
      <c r="A27" s="149" t="s">
        <v>89</v>
      </c>
      <c r="B27" s="148" t="s">
        <v>66</v>
      </c>
      <c r="C27" s="147" t="s">
        <v>67</v>
      </c>
    </row>
    <row r="28" spans="1:3" ht="11.25" customHeight="1" x14ac:dyDescent="0.2">
      <c r="A28" s="146" t="s">
        <v>88</v>
      </c>
      <c r="B28" s="145"/>
      <c r="C28" s="144"/>
    </row>
    <row r="29" spans="1:3" ht="11.25" customHeight="1" x14ac:dyDescent="0.2">
      <c r="A29" s="146" t="s">
        <v>87</v>
      </c>
      <c r="B29" s="145"/>
      <c r="C29" s="144"/>
    </row>
    <row r="30" spans="1:3" ht="11.25" customHeight="1" x14ac:dyDescent="0.2">
      <c r="A30" s="146" t="s">
        <v>86</v>
      </c>
      <c r="B30" s="145"/>
      <c r="C30" s="144"/>
    </row>
    <row r="31" spans="1:3" ht="11.25" customHeight="1" x14ac:dyDescent="0.2">
      <c r="A31" s="143" t="s">
        <v>85</v>
      </c>
      <c r="B31" s="142"/>
      <c r="C31" s="141"/>
    </row>
    <row r="32" spans="1:3" ht="11.25" customHeight="1" x14ac:dyDescent="0.2">
      <c r="A32" s="131"/>
      <c r="B32" s="131"/>
      <c r="C32" s="131"/>
    </row>
    <row r="33" spans="1:4" ht="11.25" customHeight="1" x14ac:dyDescent="0.2">
      <c r="A33" s="140" t="s">
        <v>84</v>
      </c>
      <c r="B33" s="139" t="s">
        <v>83</v>
      </c>
      <c r="C33" s="139" t="s">
        <v>12</v>
      </c>
      <c r="D33" s="131"/>
    </row>
    <row r="34" spans="1:4" ht="27" customHeight="1" x14ac:dyDescent="0.2">
      <c r="A34" s="138"/>
      <c r="B34" s="137"/>
      <c r="C34" s="137" t="s">
        <v>82</v>
      </c>
      <c r="D34" s="131"/>
    </row>
    <row r="35" spans="1:4" ht="11.25" customHeight="1" x14ac:dyDescent="0.2">
      <c r="A35" s="136" t="s">
        <v>81</v>
      </c>
      <c r="B35" s="135">
        <v>44105281.030000001</v>
      </c>
      <c r="C35" s="134">
        <v>984714162.39999998</v>
      </c>
    </row>
    <row r="36" spans="1:4" ht="11.25" customHeight="1" x14ac:dyDescent="0.2">
      <c r="A36" s="133" t="s">
        <v>39</v>
      </c>
      <c r="B36" s="133"/>
      <c r="C36" s="133"/>
    </row>
    <row r="37" spans="1:4" s="131" customFormat="1" ht="11.25" customHeight="1" x14ac:dyDescent="0.2">
      <c r="A37" s="132" t="s">
        <v>41</v>
      </c>
      <c r="B37" s="132"/>
      <c r="C37" s="132"/>
    </row>
    <row r="38" spans="1:4" s="131" customFormat="1" ht="11.25" customHeight="1" x14ac:dyDescent="0.2"/>
    <row r="39" spans="1:4" ht="51" customHeight="1" x14ac:dyDescent="0.2"/>
    <row r="40" spans="1:4" ht="11.25" customHeight="1" x14ac:dyDescent="0.2">
      <c r="A40" s="130" t="s">
        <v>80</v>
      </c>
      <c r="B40" s="130"/>
      <c r="C40" s="130"/>
    </row>
    <row r="41" spans="1:4" ht="11.25" customHeight="1" x14ac:dyDescent="0.2">
      <c r="A41" s="130" t="s">
        <v>9</v>
      </c>
      <c r="B41" s="130"/>
      <c r="C41" s="130"/>
    </row>
    <row r="45" spans="1:4" ht="11.25" customHeight="1" x14ac:dyDescent="0.2">
      <c r="A45" s="129" t="s">
        <v>10</v>
      </c>
      <c r="C45" s="129" t="s">
        <v>42</v>
      </c>
    </row>
    <row r="46" spans="1:4" ht="11.25" customHeight="1" x14ac:dyDescent="0.2">
      <c r="A46" s="129" t="s">
        <v>11</v>
      </c>
      <c r="C46" s="129" t="s">
        <v>43</v>
      </c>
    </row>
  </sheetData>
  <mergeCells count="13">
    <mergeCell ref="B33:B34"/>
    <mergeCell ref="C33:C34"/>
    <mergeCell ref="A40:C40"/>
    <mergeCell ref="A41:C41"/>
    <mergeCell ref="A3:C3"/>
    <mergeCell ref="A4:C4"/>
    <mergeCell ref="A5:C5"/>
    <mergeCell ref="A6:C6"/>
    <mergeCell ref="A7:C7"/>
    <mergeCell ref="A8:C8"/>
    <mergeCell ref="A37:C37"/>
    <mergeCell ref="B11:C11"/>
    <mergeCell ref="A33:A34"/>
  </mergeCells>
  <pageMargins left="0.39370078740157483" right="0.39370078740157483" top="0.98425196850393704" bottom="0.98425196850393704" header="0" footer="0.19685039370078741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Anexo I - Pessoal</vt:lpstr>
      <vt:lpstr>DDC E RP_RGF</vt:lpstr>
      <vt:lpstr>Simplificado</vt:lpstr>
      <vt:lpstr>'Anexo I - Pessoal'!Area_de_impressao</vt:lpstr>
      <vt:lpstr>'DDC E RP_RGF'!Area_de_impressao</vt:lpstr>
      <vt:lpstr>Simplificado!Area_de_impressao</vt:lpstr>
    </vt:vector>
  </TitlesOfParts>
  <Company>CD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Luiz Alves Da Silva</dc:creator>
  <cp:lastModifiedBy>Karlo Eric Galvão Dantas</cp:lastModifiedBy>
  <cp:lastPrinted>2017-01-20T12:33:01Z</cp:lastPrinted>
  <dcterms:created xsi:type="dcterms:W3CDTF">2013-01-14T10:27:49Z</dcterms:created>
  <dcterms:modified xsi:type="dcterms:W3CDTF">2025-04-10T19:56:53Z</dcterms:modified>
</cp:coreProperties>
</file>