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uelo\2017\RGF\3º QUADRIMESTRE\"/>
    </mc:Choice>
  </mc:AlternateContent>
  <bookViews>
    <workbookView xWindow="0" yWindow="315" windowWidth="14220" windowHeight="6615"/>
  </bookViews>
  <sheets>
    <sheet name="Anexo 1 - Demonst Desp Pessoal" sheetId="5" r:id="rId1"/>
    <sheet name="Anexo 5 - DDC E RP" sheetId="4" r:id="rId2"/>
    <sheet name="Anexo 6 - Demonst Simplif RGF" sheetId="3" r:id="rId3"/>
  </sheets>
  <externalReferences>
    <externalReference r:id="rId4"/>
  </externalReferences>
  <definedNames>
    <definedName name="_xlnm.Print_Area" localSheetId="0">'Anexo 1 - Demonst Desp Pessoal'!$A$1:$G$52</definedName>
    <definedName name="_xlnm.Print_Area" localSheetId="2">'Anexo 6 - Demonst Simplif RGF'!$A$1:$C$68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>#REF!,#REF!</definedName>
    <definedName name="Planilha_1CabGráfico">#REF!</definedName>
    <definedName name="Planilha_1TítCols">#REF!,#REF!</definedName>
    <definedName name="Planilha_1TítLins" localSheetId="0">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52511"/>
</workbook>
</file>

<file path=xl/calcChain.xml><?xml version="1.0" encoding="utf-8"?>
<calcChain xmlns="http://schemas.openxmlformats.org/spreadsheetml/2006/main">
  <c r="F34" i="5" l="1"/>
  <c r="F33" i="5"/>
  <c r="F32" i="5"/>
  <c r="G22" i="5"/>
  <c r="F22" i="5"/>
  <c r="G18" i="5"/>
  <c r="G27" i="5" s="1"/>
  <c r="F18" i="5"/>
  <c r="F27" i="5" s="1"/>
  <c r="F31" i="5" s="1"/>
  <c r="G31" i="5" s="1"/>
  <c r="C37" i="3" l="1"/>
  <c r="C38" i="3"/>
  <c r="B55" i="3" l="1"/>
  <c r="C36" i="3"/>
  <c r="H37" i="4" l="1"/>
  <c r="H38" i="4"/>
  <c r="H39" i="4"/>
  <c r="H40" i="4"/>
  <c r="H36" i="4"/>
  <c r="D35" i="4" l="1"/>
  <c r="D41" i="4"/>
  <c r="E41" i="4"/>
  <c r="F41" i="4"/>
  <c r="I41" i="4"/>
  <c r="C41" i="4" l="1"/>
  <c r="E35" i="4" l="1"/>
  <c r="F35" i="4"/>
  <c r="G35" i="4"/>
  <c r="I35" i="4"/>
  <c r="C35" i="4"/>
  <c r="C43" i="4" s="1"/>
  <c r="I43" i="4" l="1"/>
  <c r="E43" i="4"/>
  <c r="F43" i="4"/>
  <c r="D43" i="4" l="1"/>
  <c r="H35" i="4" l="1"/>
  <c r="G41" i="4" l="1"/>
  <c r="G43" i="4" s="1"/>
  <c r="H42" i="4"/>
  <c r="H41" i="4" l="1"/>
  <c r="H43" i="4" l="1"/>
  <c r="C55" i="3" s="1"/>
</calcChain>
</file>

<file path=xl/sharedStrings.xml><?xml version="1.0" encoding="utf-8"?>
<sst xmlns="http://schemas.openxmlformats.org/spreadsheetml/2006/main" count="135" uniqueCount="100">
  <si>
    <t>UNIÃO - PODER LEGISLATIVO</t>
  </si>
  <si>
    <t>CÂMARA DOS DEPUTADOS</t>
  </si>
  <si>
    <t>RELATÓRIO DE GESTÃO FISCAL</t>
  </si>
  <si>
    <t>ORÇAMENTOS FISCAL E DA SEGURIDADE SOCIAL</t>
  </si>
  <si>
    <t>(a)</t>
  </si>
  <si>
    <t>(b)</t>
  </si>
  <si>
    <t>TOTAL DOS RECURSOS VINCULADOS (I)</t>
  </si>
  <si>
    <t>TOTAL DOS RECURSOS NÃO VINCULADOS (II)</t>
  </si>
  <si>
    <t>TOTAL (III) = (I + II)</t>
  </si>
  <si>
    <t>Secretário de Controle Interno</t>
  </si>
  <si>
    <t>RESTOS A PAGAR</t>
  </si>
  <si>
    <t>DISPONIBILIDADE DE CAIXA LÍQUIDA (ANTES DA INSCRIÇÃO EM RESTOS A PAGAR NÃO PROCESSADOS DO EXERCÍCIO)</t>
  </si>
  <si>
    <t>EMPENHOS NÃO LIQUIDADOS CANCELADOS (NÃO INSCRITOS POR INSUFICIÊNCIA FINANCEIRA)</t>
  </si>
  <si>
    <t>Do Exercício</t>
  </si>
  <si>
    <t>De Exercícios Anteriores</t>
  </si>
  <si>
    <t>DEMONSTRATIVO SIMPLIFICADO DO RELATÓRIO DE GESTÃO FISCAL</t>
  </si>
  <si>
    <t>DESPESA COM PESSOAL</t>
  </si>
  <si>
    <t>VALOR</t>
  </si>
  <si>
    <t>% SOBRE A RCL</t>
  </si>
  <si>
    <t>Despesa Total com Pessoal - DTP</t>
  </si>
  <si>
    <t xml:space="preserve">DÍVIDA CONSOLIDADA 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</si>
  <si>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</si>
  <si>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</si>
  <si>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</si>
  <si>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</si>
  <si>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</si>
  <si>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</si>
  <si>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</si>
  <si>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</si>
  <si>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Limite Definido pelo Senado Federal para Operações de Crédito por Antecipação da Receita</t>
  </si>
  <si>
    <t>INSCRIÇÃO EM RESTOS A PAGAR NÃO PROCESSADOS DO EXERCÍCIO</t>
  </si>
  <si>
    <t>Valor Total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</si>
  <si>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</si>
  <si>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</si>
  <si>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</si>
  <si>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</si>
  <si>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 xml:space="preserve">Restos a Pagar Liquidados e Não Pagos </t>
  </si>
  <si>
    <t>Restos a Pagar Empenhados e Não Liquidados de Exercícios Anteriores</t>
  </si>
  <si>
    <t>Demais Obrigaçãoes Fianceiras</t>
  </si>
  <si>
    <t>(c)</t>
  </si>
  <si>
    <t>(d)</t>
  </si>
  <si>
    <t>(e)</t>
  </si>
  <si>
    <t>(f) = (a – (b + c + d + e))</t>
  </si>
  <si>
    <t>DEMONSTRATIVO DA DISPONIBILIDADE DE CAIXA E DOS RESTOS A PAGAR</t>
  </si>
  <si>
    <t>RECEITA CORRENTE LÍQUIDA</t>
  </si>
  <si>
    <t>VALOR ATÉ O BIMESTRE</t>
  </si>
  <si>
    <t>Receita Corrente Líquida</t>
  </si>
  <si>
    <t>50 - RECURSOS NAO-FINANCEIROS DIRETAM. ARRECADADOS</t>
  </si>
  <si>
    <t>80 - RECURSOS FINANCEIROS DIRETAMENTE ARRECADADOS</t>
  </si>
  <si>
    <t>90 - RECURSOS DIVERSOS</t>
  </si>
  <si>
    <t>00 - RECURSOS ORDINARIOS</t>
  </si>
  <si>
    <t xml:space="preserve"> RGF – ANEXO 5 (LRF, art. 55, Inciso III, alínea "a")</t>
  </si>
  <si>
    <t xml:space="preserve"> LRF, art. 48 - Anexo 6</t>
  </si>
  <si>
    <t>63 - REC.PROP.DECOR.ALIEN.BENS E DIR.DO PATR.PUB.</t>
  </si>
  <si>
    <t>88 - REMUNERACAO DAS DISPONIB. DO TESOURO NACIONAL</t>
  </si>
  <si>
    <t>JANEIRO A DEZEMBRO DE 2017</t>
  </si>
  <si>
    <t>Nota: Elaborado com base no Manual de Demonstrativos Fiscais aprovado pela Portaria nº 403, de 28 de junho de 2016, da Secretaria do Tesouro Nacional, e Manual Siafi 021301 atualizado em 18/12/2017.</t>
  </si>
  <si>
    <t xml:space="preserve">FONTE: Tesouro Gerencial: Consulta  "RGF_DDC E RP_2016". Câmara dos Deputados - 10/jan/2018 - 9h30min. </t>
  </si>
  <si>
    <t xml:space="preserve">FONTE: Tesouro Gerencial: Consulta  "RGF_DDC E RP_2017". Câmara dos Deputados - 10/jan/2018 - 9h30min. </t>
  </si>
  <si>
    <t>JOÃO LUIZ PEREIRA MARCIANO</t>
  </si>
  <si>
    <t>Limite Máximo (incisos I, II e III, art. 20 da LRF) - &lt;1,210000%&gt;</t>
  </si>
  <si>
    <t>Limite Prudencial  (parágrafo único, art. 22 da LRF) - &lt;1,149500%&gt;</t>
  </si>
  <si>
    <t>Diretor-Geral em exercício</t>
  </si>
  <si>
    <t>GUILHERME FALCÃO FREIRE</t>
  </si>
  <si>
    <t>FLÁVIO GOMES DE MESQUITA</t>
  </si>
  <si>
    <t>Diretor de Finanças, Orçamento e Contabilidade em exercício</t>
  </si>
  <si>
    <t xml:space="preserve">GUILHERME FALCÃO FREIRE
</t>
  </si>
  <si>
    <t xml:space="preserve">DEMONSTRATIVO DA DESPESA COM PESSOAL </t>
  </si>
  <si>
    <t xml:space="preserve"> RGF - ANEXO 1 (LRF, art. 55, inciso I, alínea "a")</t>
  </si>
  <si>
    <t>DESPESAS EXECUTADAS</t>
  </si>
  <si>
    <t>(Janeiro a Dezembro de 2017)</t>
  </si>
  <si>
    <t>LIQUIDADAS</t>
  </si>
  <si>
    <t>INSCRITAS EM</t>
  </si>
  <si>
    <t xml:space="preserve"> RESTOS A PAGAR</t>
  </si>
  <si>
    <t xml:space="preserve">NÃO </t>
  </si>
  <si>
    <t xml:space="preserve"> PROCESSADOS</t>
  </si>
  <si>
    <t>DESPESA BRUTA COM PESSOAL (I)</t>
  </si>
  <si>
    <t xml:space="preserve">    Pessoal Ativo</t>
  </si>
  <si>
    <t xml:space="preserve">    Pessoal Inativo e Pensionistas</t>
  </si>
  <si>
    <t>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</si>
  <si>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</si>
  <si>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</si>
  <si>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</si>
  <si>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</si>
  <si>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</si>
  <si>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DESPESA LÍQUIDA COM PESSOAL (III) = (I - II)</t>
  </si>
  <si>
    <t>APURAÇÃO DO CUMPRIMENTO DO LIMITE LEGAL</t>
  </si>
  <si>
    <t>RECEITA CORRENTE LÍQUIDA - RCL (IV)</t>
  </si>
  <si>
    <t>-</t>
  </si>
  <si>
    <t>DESPESA TOTAL COM PESSOAL - DTP (V) = (IIIa + IIIb)</t>
  </si>
  <si>
    <t>LIMITE MÁXIMO (VI) (incisos I, II e III, art. 20 da LRF) - (1,210000%)</t>
  </si>
  <si>
    <t>LIMITE PRUDENCIAL (VII) = (0,95 x VI) (parágrafo único, art. 22 da LRF) - (1,149500%)</t>
  </si>
  <si>
    <t>LIMITE DE ALERTA (VIII) = (0,90 x VI) (inciso II do § 1º do art. 59 da LRF) - (1,089000%)</t>
  </si>
  <si>
    <t>FONTE: SIAFI, MF/STN, 12/jan/2018, 12:21 hs.</t>
  </si>
  <si>
    <t>Nota nº 1: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</si>
  <si>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</si>
  <si>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</si>
  <si>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</si>
  <si>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</t>
  </si>
  <si>
    <t>por força do art.35, inciso II da Lei 4.320/64.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</si>
</sst>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\ #,##0.00;[Red]\-&quot;R$&quot;\ #,##0.00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0;\(#,##0.00\)"/>
    <numFmt numFmtId="167" formatCode="#,##0.00_ ;\-#,##0.00\ "/>
    <numFmt numFmtId="168" formatCode="0.000000"/>
    <numFmt numFmtId="169" formatCode="#,##0.000000;\-#,##0.000000"/>
    <numFmt numFmtId="170" formatCode="0.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Arial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9" fontId="4" fillId="0" borderId="0"/>
    <xf numFmtId="0" fontId="1" fillId="0" borderId="0"/>
    <xf numFmtId="0" fontId="1" fillId="0" borderId="0"/>
    <xf numFmtId="49" fontId="4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/>
    <xf numFmtId="0" fontId="11" fillId="0" borderId="0"/>
    <xf numFmtId="165" fontId="1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3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165" fontId="2" fillId="0" borderId="5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8" fontId="8" fillId="2" borderId="0" xfId="0" applyNumberFormat="1" applyFont="1" applyFill="1" applyAlignment="1">
      <alignment vertical="center"/>
    </xf>
    <xf numFmtId="165" fontId="8" fillId="2" borderId="2" xfId="1" applyNumberFormat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/>
    </xf>
    <xf numFmtId="0" fontId="9" fillId="2" borderId="0" xfId="1" applyNumberFormat="1" applyFont="1" applyFill="1" applyBorder="1" applyAlignment="1">
      <alignment vertical="center"/>
    </xf>
    <xf numFmtId="37" fontId="9" fillId="2" borderId="0" xfId="1" applyNumberFormat="1" applyFont="1" applyFill="1" applyBorder="1" applyAlignment="1">
      <alignment horizontal="right" vertical="center"/>
    </xf>
    <xf numFmtId="0" fontId="10" fillId="3" borderId="3" xfId="3" applyFont="1" applyFill="1" applyBorder="1" applyAlignment="1">
      <alignment horizontal="center" wrapText="1"/>
    </xf>
    <xf numFmtId="0" fontId="10" fillId="3" borderId="3" xfId="3" applyFont="1" applyFill="1" applyBorder="1" applyAlignment="1">
      <alignment horizontal="center"/>
    </xf>
    <xf numFmtId="43" fontId="8" fillId="2" borderId="0" xfId="0" applyNumberFormat="1" applyFont="1" applyFill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9" fillId="2" borderId="0" xfId="1" applyNumberFormat="1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right" vertical="center"/>
    </xf>
    <xf numFmtId="43" fontId="9" fillId="2" borderId="2" xfId="7" applyFont="1" applyFill="1" applyBorder="1" applyAlignment="1">
      <alignment horizontal="right" vertical="center"/>
    </xf>
    <xf numFmtId="43" fontId="9" fillId="2" borderId="1" xfId="7" applyFont="1" applyFill="1" applyBorder="1" applyAlignment="1">
      <alignment horizontal="right" vertical="center"/>
    </xf>
    <xf numFmtId="43" fontId="10" fillId="2" borderId="4" xfId="7" applyFont="1" applyFill="1" applyBorder="1" applyAlignment="1">
      <alignment horizontal="right" vertical="center"/>
    </xf>
    <xf numFmtId="43" fontId="9" fillId="2" borderId="0" xfId="7" applyFont="1" applyFill="1" applyBorder="1" applyAlignment="1">
      <alignment horizontal="right" vertical="center"/>
    </xf>
    <xf numFmtId="43" fontId="9" fillId="2" borderId="3" xfId="7" applyFont="1" applyFill="1" applyBorder="1" applyAlignment="1">
      <alignment horizontal="right" vertical="center"/>
    </xf>
    <xf numFmtId="43" fontId="10" fillId="2" borderId="3" xfId="7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left" vertical="center" wrapText="1"/>
    </xf>
    <xf numFmtId="165" fontId="8" fillId="2" borderId="3" xfId="1" applyNumberFormat="1" applyFont="1" applyFill="1" applyBorder="1" applyAlignment="1">
      <alignment horizontal="left" vertical="center" wrapText="1"/>
    </xf>
    <xf numFmtId="43" fontId="10" fillId="2" borderId="4" xfId="7" applyFont="1" applyFill="1" applyBorder="1" applyAlignment="1">
      <alignment horizontal="center" vertical="center" wrapText="1"/>
    </xf>
    <xf numFmtId="0" fontId="5" fillId="2" borderId="0" xfId="3" applyNumberFormat="1" applyFont="1" applyFill="1" applyAlignment="1">
      <alignment vertical="center"/>
    </xf>
    <xf numFmtId="43" fontId="2" fillId="0" borderId="0" xfId="0" applyNumberFormat="1" applyFont="1" applyFill="1" applyBorder="1" applyAlignment="1">
      <alignment vertical="center"/>
    </xf>
    <xf numFmtId="0" fontId="8" fillId="0" borderId="0" xfId="0" applyFont="1" applyFill="1"/>
    <xf numFmtId="43" fontId="9" fillId="0" borderId="0" xfId="7" applyFont="1" applyFill="1" applyBorder="1" applyAlignment="1">
      <alignment horizontal="right" vertical="center"/>
    </xf>
    <xf numFmtId="43" fontId="9" fillId="0" borderId="2" xfId="7" applyFont="1" applyFill="1" applyBorder="1" applyAlignment="1">
      <alignment horizontal="right" vertical="center"/>
    </xf>
    <xf numFmtId="165" fontId="8" fillId="0" borderId="2" xfId="1" applyNumberFormat="1" applyFont="1" applyFill="1" applyBorder="1" applyAlignment="1">
      <alignment horizontal="left" vertical="center" wrapText="1"/>
    </xf>
    <xf numFmtId="165" fontId="9" fillId="0" borderId="5" xfId="1" applyNumberFormat="1" applyFont="1" applyFill="1" applyBorder="1" applyAlignment="1">
      <alignment horizontal="left" vertical="center" wrapText="1"/>
    </xf>
    <xf numFmtId="166" fontId="9" fillId="0" borderId="4" xfId="0" applyNumberFormat="1" applyFont="1" applyFill="1" applyBorder="1" applyAlignment="1">
      <alignment horizontal="right" vertical="center"/>
    </xf>
    <xf numFmtId="43" fontId="9" fillId="0" borderId="4" xfId="7" applyFont="1" applyFill="1" applyBorder="1" applyAlignment="1">
      <alignment horizontal="right" vertical="center"/>
    </xf>
    <xf numFmtId="43" fontId="8" fillId="0" borderId="4" xfId="7" applyFont="1" applyFill="1" applyBorder="1" applyAlignment="1">
      <alignment vertical="center"/>
    </xf>
    <xf numFmtId="166" fontId="9" fillId="0" borderId="9" xfId="0" applyNumberFormat="1" applyFont="1" applyFill="1" applyBorder="1" applyAlignment="1">
      <alignment horizontal="right" vertical="center"/>
    </xf>
    <xf numFmtId="165" fontId="2" fillId="0" borderId="6" xfId="0" applyNumberFormat="1" applyFont="1" applyFill="1" applyBorder="1" applyAlignment="1">
      <alignment vertical="center"/>
    </xf>
    <xf numFmtId="165" fontId="2" fillId="0" borderId="9" xfId="0" applyNumberFormat="1" applyFont="1" applyFill="1" applyBorder="1" applyAlignment="1">
      <alignment vertical="center"/>
    </xf>
    <xf numFmtId="0" fontId="9" fillId="2" borderId="0" xfId="3" applyFont="1" applyFill="1" applyBorder="1" applyAlignment="1">
      <alignment vertical="center" wrapText="1"/>
    </xf>
    <xf numFmtId="0" fontId="2" fillId="2" borderId="0" xfId="3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5" fillId="2" borderId="0" xfId="3" applyNumberFormat="1" applyFont="1" applyFill="1" applyAlignment="1">
      <alignment horizontal="left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left" vertical="center" wrapText="1"/>
    </xf>
    <xf numFmtId="49" fontId="9" fillId="2" borderId="0" xfId="1" applyNumberFormat="1" applyFont="1" applyFill="1" applyAlignment="1">
      <alignment horizontal="center" vertical="center"/>
    </xf>
    <xf numFmtId="0" fontId="9" fillId="2" borderId="0" xfId="1" applyNumberFormat="1" applyFont="1" applyFill="1" applyBorder="1" applyAlignment="1">
      <alignment horizontal="center" vertical="top" wrapText="1"/>
    </xf>
    <xf numFmtId="0" fontId="9" fillId="2" borderId="0" xfId="1" applyNumberFormat="1" applyFont="1" applyFill="1" applyBorder="1" applyAlignment="1">
      <alignment horizontal="center"/>
    </xf>
    <xf numFmtId="0" fontId="9" fillId="2" borderId="8" xfId="3" applyFont="1" applyFill="1" applyBorder="1" applyAlignment="1">
      <alignment horizontal="justify" vertical="center" wrapText="1"/>
    </xf>
    <xf numFmtId="0" fontId="9" fillId="2" borderId="0" xfId="3" applyFont="1" applyFill="1" applyBorder="1" applyAlignment="1">
      <alignment horizontal="justify" vertical="center" wrapText="1"/>
    </xf>
    <xf numFmtId="0" fontId="10" fillId="3" borderId="1" xfId="3" applyFont="1" applyFill="1" applyBorder="1" applyAlignment="1">
      <alignment horizontal="center" vertical="top" wrapText="1"/>
    </xf>
    <xf numFmtId="0" fontId="10" fillId="3" borderId="2" xfId="3" applyFont="1" applyFill="1" applyBorder="1" applyAlignment="1">
      <alignment horizontal="center" vertical="top" wrapText="1"/>
    </xf>
    <xf numFmtId="0" fontId="10" fillId="3" borderId="3" xfId="3" applyFont="1" applyFill="1" applyBorder="1" applyAlignment="1">
      <alignment horizontal="center" vertical="top" wrapText="1"/>
    </xf>
    <xf numFmtId="0" fontId="10" fillId="3" borderId="4" xfId="3" applyFont="1" applyFill="1" applyBorder="1" applyAlignment="1">
      <alignment horizontal="center" vertical="center" wrapText="1"/>
    </xf>
    <xf numFmtId="49" fontId="9" fillId="2" borderId="0" xfId="1" applyNumberFormat="1" applyFont="1" applyFill="1" applyAlignment="1">
      <alignment horizont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9" fillId="2" borderId="0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3" fillId="0" borderId="0" xfId="9" applyNumberFormat="1" applyFont="1" applyFill="1" applyAlignment="1"/>
    <xf numFmtId="0" fontId="2" fillId="0" borderId="0" xfId="9" applyNumberFormat="1" applyFont="1" applyFill="1" applyAlignment="1"/>
    <xf numFmtId="0" fontId="11" fillId="0" borderId="0" xfId="9" applyFill="1" applyBorder="1"/>
    <xf numFmtId="0" fontId="2" fillId="0" borderId="0" xfId="9" applyNumberFormat="1" applyFont="1" applyFill="1" applyAlignment="1">
      <alignment horizontal="center"/>
    </xf>
    <xf numFmtId="0" fontId="2" fillId="0" borderId="0" xfId="9" applyNumberFormat="1" applyFont="1" applyFill="1" applyAlignment="1">
      <alignment horizontal="center"/>
    </xf>
    <xf numFmtId="0" fontId="3" fillId="0" borderId="0" xfId="9" applyNumberFormat="1" applyFont="1" applyFill="1" applyAlignment="1">
      <alignment horizontal="center"/>
    </xf>
    <xf numFmtId="0" fontId="3" fillId="0" borderId="0" xfId="9" applyNumberFormat="1" applyFont="1" applyFill="1" applyAlignment="1">
      <alignment horizontal="center"/>
    </xf>
    <xf numFmtId="164" fontId="2" fillId="0" borderId="0" xfId="9" applyNumberFormat="1" applyFont="1" applyFill="1" applyAlignment="1">
      <alignment horizontal="right"/>
    </xf>
    <xf numFmtId="0" fontId="2" fillId="0" borderId="8" xfId="9" applyNumberFormat="1" applyFont="1" applyFill="1" applyBorder="1" applyAlignment="1">
      <alignment horizontal="center" vertical="center"/>
    </xf>
    <xf numFmtId="0" fontId="2" fillId="0" borderId="11" xfId="9" applyNumberFormat="1" applyFont="1" applyFill="1" applyBorder="1" applyAlignment="1">
      <alignment horizontal="center"/>
    </xf>
    <xf numFmtId="0" fontId="2" fillId="0" borderId="8" xfId="9" applyNumberFormat="1" applyFont="1" applyFill="1" applyBorder="1" applyAlignment="1">
      <alignment horizontal="center"/>
    </xf>
    <xf numFmtId="0" fontId="2" fillId="0" borderId="0" xfId="9" applyNumberFormat="1" applyFont="1" applyFill="1" applyBorder="1" applyAlignment="1">
      <alignment horizontal="center"/>
    </xf>
    <xf numFmtId="0" fontId="2" fillId="0" borderId="0" xfId="9" applyNumberFormat="1" applyFont="1" applyFill="1" applyBorder="1" applyAlignment="1">
      <alignment horizontal="center" vertical="center"/>
    </xf>
    <xf numFmtId="0" fontId="2" fillId="0" borderId="7" xfId="9" applyNumberFormat="1" applyFont="1" applyFill="1" applyBorder="1" applyAlignment="1">
      <alignment horizontal="center"/>
    </xf>
    <xf numFmtId="0" fontId="2" fillId="0" borderId="12" xfId="9" applyNumberFormat="1" applyFont="1" applyFill="1" applyBorder="1" applyAlignment="1">
      <alignment horizontal="center"/>
    </xf>
    <xf numFmtId="0" fontId="2" fillId="0" borderId="0" xfId="9" applyNumberFormat="1" applyFont="1" applyFill="1" applyBorder="1" applyAlignment="1">
      <alignment horizontal="center" vertical="center"/>
    </xf>
    <xf numFmtId="0" fontId="11" fillId="0" borderId="0" xfId="9" applyFill="1" applyAlignment="1">
      <alignment horizontal="center" vertical="center"/>
    </xf>
    <xf numFmtId="0" fontId="2" fillId="0" borderId="1" xfId="9" applyNumberFormat="1" applyFont="1" applyFill="1" applyBorder="1" applyAlignment="1">
      <alignment horizontal="center"/>
    </xf>
    <xf numFmtId="0" fontId="2" fillId="0" borderId="8" xfId="9" applyNumberFormat="1" applyFont="1" applyFill="1" applyBorder="1" applyAlignment="1">
      <alignment horizontal="center"/>
    </xf>
    <xf numFmtId="0" fontId="2" fillId="0" borderId="2" xfId="9" applyNumberFormat="1" applyFont="1" applyFill="1" applyBorder="1" applyAlignment="1">
      <alignment horizontal="center"/>
    </xf>
    <xf numFmtId="0" fontId="11" fillId="0" borderId="0" xfId="9" applyFill="1" applyBorder="1" applyAlignment="1">
      <alignment horizontal="center" vertical="center"/>
    </xf>
    <xf numFmtId="0" fontId="2" fillId="0" borderId="2" xfId="9" applyNumberFormat="1" applyFont="1" applyFill="1" applyBorder="1" applyAlignment="1">
      <alignment horizontal="center" vertical="top" wrapText="1"/>
    </xf>
    <xf numFmtId="0" fontId="2" fillId="0" borderId="0" xfId="9" applyNumberFormat="1" applyFont="1" applyFill="1" applyBorder="1" applyAlignment="1">
      <alignment horizontal="center" vertical="top" wrapText="1"/>
    </xf>
    <xf numFmtId="0" fontId="2" fillId="0" borderId="12" xfId="9" applyNumberFormat="1" applyFont="1" applyFill="1" applyBorder="1" applyAlignment="1">
      <alignment horizontal="center" vertical="center"/>
    </xf>
    <xf numFmtId="0" fontId="11" fillId="0" borderId="12" xfId="9" applyFill="1" applyBorder="1" applyAlignment="1">
      <alignment horizontal="center" vertical="center"/>
    </xf>
    <xf numFmtId="0" fontId="2" fillId="0" borderId="3" xfId="9" applyNumberFormat="1" applyFont="1" applyFill="1" applyBorder="1" applyAlignment="1">
      <alignment horizontal="center" vertical="top" wrapText="1"/>
    </xf>
    <xf numFmtId="0" fontId="2" fillId="0" borderId="12" xfId="9" applyNumberFormat="1" applyFont="1" applyFill="1" applyBorder="1" applyAlignment="1">
      <alignment horizontal="center" vertical="top" wrapText="1"/>
    </xf>
    <xf numFmtId="0" fontId="11" fillId="0" borderId="0" xfId="9" applyFill="1"/>
    <xf numFmtId="0" fontId="2" fillId="0" borderId="0" xfId="9" applyNumberFormat="1" applyFont="1" applyFill="1" applyBorder="1" applyAlignment="1"/>
    <xf numFmtId="165" fontId="3" fillId="0" borderId="1" xfId="9" applyNumberFormat="1" applyFont="1" applyFill="1" applyBorder="1" applyAlignment="1"/>
    <xf numFmtId="165" fontId="3" fillId="0" borderId="11" xfId="9" applyNumberFormat="1" applyFont="1" applyFill="1" applyBorder="1" applyAlignment="1"/>
    <xf numFmtId="165" fontId="3" fillId="0" borderId="0" xfId="9" applyNumberFormat="1" applyFont="1" applyFill="1" applyBorder="1" applyAlignment="1"/>
    <xf numFmtId="165" fontId="11" fillId="0" borderId="0" xfId="9" applyNumberFormat="1" applyFill="1" applyBorder="1"/>
    <xf numFmtId="165" fontId="2" fillId="0" borderId="2" xfId="10" applyFont="1" applyFill="1" applyBorder="1" applyAlignment="1"/>
    <xf numFmtId="39" fontId="2" fillId="0" borderId="5" xfId="10" applyNumberFormat="1" applyFont="1" applyFill="1" applyBorder="1" applyAlignment="1"/>
    <xf numFmtId="165" fontId="2" fillId="0" borderId="0" xfId="10" applyFont="1" applyFill="1" applyBorder="1" applyAlignment="1"/>
    <xf numFmtId="39" fontId="2" fillId="0" borderId="2" xfId="10" applyNumberFormat="1" applyFont="1" applyFill="1" applyBorder="1" applyAlignment="1"/>
    <xf numFmtId="0" fontId="2" fillId="0" borderId="0" xfId="9" applyNumberFormat="1" applyFont="1" applyFill="1" applyBorder="1" applyAlignment="1">
      <alignment horizontal="left" indent="1"/>
    </xf>
    <xf numFmtId="39" fontId="2" fillId="0" borderId="0" xfId="10" applyNumberFormat="1" applyFont="1" applyFill="1" applyBorder="1" applyAlignment="1"/>
    <xf numFmtId="165" fontId="3" fillId="0" borderId="2" xfId="9" applyNumberFormat="1" applyFont="1" applyFill="1" applyBorder="1" applyAlignment="1"/>
    <xf numFmtId="165" fontId="3" fillId="0" borderId="5" xfId="9" applyNumberFormat="1" applyFont="1" applyFill="1" applyBorder="1" applyAlignment="1"/>
    <xf numFmtId="165" fontId="11" fillId="0" borderId="0" xfId="9" applyNumberFormat="1" applyFill="1"/>
    <xf numFmtId="167" fontId="2" fillId="0" borderId="2" xfId="10" applyNumberFormat="1" applyFont="1" applyFill="1" applyBorder="1" applyAlignment="1"/>
    <xf numFmtId="167" fontId="2" fillId="0" borderId="5" xfId="10" applyNumberFormat="1" applyFont="1" applyFill="1" applyBorder="1" applyAlignment="1"/>
    <xf numFmtId="167" fontId="2" fillId="0" borderId="0" xfId="10" applyNumberFormat="1" applyFont="1" applyFill="1" applyBorder="1" applyAlignment="1"/>
    <xf numFmtId="0" fontId="2" fillId="0" borderId="12" xfId="9" applyNumberFormat="1" applyFont="1" applyFill="1" applyBorder="1" applyAlignment="1">
      <alignment horizontal="left" indent="1"/>
    </xf>
    <xf numFmtId="0" fontId="2" fillId="0" borderId="12" xfId="9" applyNumberFormat="1" applyFont="1" applyFill="1" applyBorder="1" applyAlignment="1"/>
    <xf numFmtId="165" fontId="2" fillId="0" borderId="3" xfId="10" applyFont="1" applyFill="1" applyBorder="1" applyAlignment="1"/>
    <xf numFmtId="39" fontId="3" fillId="0" borderId="6" xfId="10" applyNumberFormat="1" applyFont="1" applyFill="1" applyBorder="1" applyAlignment="1"/>
    <xf numFmtId="39" fontId="3" fillId="0" borderId="0" xfId="10" applyNumberFormat="1" applyFont="1" applyFill="1" applyBorder="1" applyAlignment="1"/>
    <xf numFmtId="0" fontId="2" fillId="0" borderId="10" xfId="9" applyNumberFormat="1" applyFont="1" applyFill="1" applyBorder="1" applyAlignment="1"/>
    <xf numFmtId="0" fontId="3" fillId="0" borderId="10" xfId="9" applyNumberFormat="1" applyFont="1" applyFill="1" applyBorder="1" applyAlignment="1">
      <alignment horizontal="center"/>
    </xf>
    <xf numFmtId="0" fontId="3" fillId="0" borderId="4" xfId="9" applyNumberFormat="1" applyFont="1" applyFill="1" applyBorder="1" applyAlignment="1">
      <alignment horizontal="center"/>
    </xf>
    <xf numFmtId="0" fontId="3" fillId="0" borderId="6" xfId="9" applyNumberFormat="1" applyFont="1" applyFill="1" applyBorder="1" applyAlignment="1">
      <alignment horizontal="center"/>
    </xf>
    <xf numFmtId="0" fontId="3" fillId="0" borderId="0" xfId="9" applyNumberFormat="1" applyFont="1" applyFill="1" applyBorder="1" applyAlignment="1">
      <alignment horizontal="center"/>
    </xf>
    <xf numFmtId="39" fontId="3" fillId="0" borderId="0" xfId="9" applyNumberFormat="1" applyFont="1" applyFill="1" applyBorder="1" applyAlignment="1"/>
    <xf numFmtId="39" fontId="3" fillId="0" borderId="4" xfId="9" applyNumberFormat="1" applyFont="1" applyFill="1" applyBorder="1" applyAlignment="1"/>
    <xf numFmtId="39" fontId="3" fillId="0" borderId="10" xfId="9" applyNumberFormat="1" applyFont="1" applyFill="1" applyBorder="1" applyAlignment="1">
      <alignment horizontal="center"/>
    </xf>
    <xf numFmtId="39" fontId="3" fillId="0" borderId="0" xfId="9" applyNumberFormat="1" applyFont="1" applyFill="1" applyBorder="1" applyAlignment="1">
      <alignment horizontal="center"/>
    </xf>
    <xf numFmtId="168" fontId="3" fillId="0" borderId="10" xfId="9" applyNumberFormat="1" applyFont="1" applyFill="1" applyBorder="1" applyAlignment="1"/>
    <xf numFmtId="168" fontId="3" fillId="0" borderId="0" xfId="9" applyNumberFormat="1" applyFont="1" applyFill="1" applyBorder="1" applyAlignment="1"/>
    <xf numFmtId="0" fontId="2" fillId="0" borderId="9" xfId="9" applyNumberFormat="1" applyFont="1" applyFill="1" applyBorder="1" applyAlignment="1"/>
    <xf numFmtId="169" fontId="3" fillId="0" borderId="10" xfId="9" applyNumberFormat="1" applyFont="1" applyFill="1" applyBorder="1" applyAlignment="1"/>
    <xf numFmtId="169" fontId="3" fillId="0" borderId="0" xfId="9" applyNumberFormat="1" applyFont="1" applyFill="1" applyBorder="1" applyAlignment="1"/>
    <xf numFmtId="170" fontId="11" fillId="0" borderId="0" xfId="9" applyNumberFormat="1" applyFill="1"/>
    <xf numFmtId="0" fontId="12" fillId="0" borderId="0" xfId="9" applyFont="1" applyFill="1"/>
    <xf numFmtId="0" fontId="1" fillId="0" borderId="0" xfId="9" applyFont="1" applyFill="1" applyAlignment="1">
      <alignment horizontal="center"/>
    </xf>
    <xf numFmtId="0" fontId="11" fillId="0" borderId="0" xfId="9" applyFill="1" applyAlignment="1">
      <alignment horizontal="center"/>
    </xf>
    <xf numFmtId="0" fontId="11" fillId="0" borderId="0" xfId="9" applyFill="1" applyAlignment="1">
      <alignment horizontal="center"/>
    </xf>
  </cellXfs>
  <cellStyles count="11">
    <cellStyle name="Normal" xfId="0" builtinId="0"/>
    <cellStyle name="Normal 2" xfId="2"/>
    <cellStyle name="Normal 2 2" xfId="5"/>
    <cellStyle name="Normal 2 3" xfId="4"/>
    <cellStyle name="Normal 3" xfId="3"/>
    <cellStyle name="Normal 3 2" xfId="6"/>
    <cellStyle name="Normal 4" xfId="1"/>
    <cellStyle name="Normal 5" xfId="8"/>
    <cellStyle name="Normal 6" xfId="9"/>
    <cellStyle name="Vírgula" xfId="7" builtinId="3"/>
    <cellStyle name="Vírgula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I%20-%203&#186;%20Quadrimestre%202017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Pesso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tabSelected="1" topLeftCell="A7" workbookViewId="0">
      <selection activeCell="F1" sqref="F1"/>
    </sheetView>
  </sheetViews>
  <sheetFormatPr defaultRowHeight="11.25" customHeight="1" x14ac:dyDescent="0.2"/>
  <cols>
    <col min="1" max="1" width="15.42578125" style="121" customWidth="1"/>
    <col min="2" max="2" width="14.28515625" style="121" customWidth="1"/>
    <col min="3" max="3" width="16.28515625" style="121" customWidth="1"/>
    <col min="4" max="5" width="14.28515625" style="121" customWidth="1"/>
    <col min="6" max="6" width="15.5703125" style="121" customWidth="1"/>
    <col min="7" max="8" width="15.42578125" style="121" customWidth="1"/>
    <col min="9" max="9" width="17.140625" style="96" customWidth="1"/>
    <col min="10" max="10" width="14.85546875" style="121" bestFit="1" customWidth="1"/>
    <col min="11" max="256" width="9.140625" style="121"/>
    <col min="257" max="257" width="15.42578125" style="121" customWidth="1"/>
    <col min="258" max="258" width="14.28515625" style="121" customWidth="1"/>
    <col min="259" max="259" width="16.28515625" style="121" customWidth="1"/>
    <col min="260" max="261" width="14.28515625" style="121" customWidth="1"/>
    <col min="262" max="262" width="15.5703125" style="121" customWidth="1"/>
    <col min="263" max="264" width="15.42578125" style="121" customWidth="1"/>
    <col min="265" max="265" width="17.140625" style="121" customWidth="1"/>
    <col min="266" max="266" width="14.85546875" style="121" bestFit="1" customWidth="1"/>
    <col min="267" max="512" width="9.140625" style="121"/>
    <col min="513" max="513" width="15.42578125" style="121" customWidth="1"/>
    <col min="514" max="514" width="14.28515625" style="121" customWidth="1"/>
    <col min="515" max="515" width="16.28515625" style="121" customWidth="1"/>
    <col min="516" max="517" width="14.28515625" style="121" customWidth="1"/>
    <col min="518" max="518" width="15.5703125" style="121" customWidth="1"/>
    <col min="519" max="520" width="15.42578125" style="121" customWidth="1"/>
    <col min="521" max="521" width="17.140625" style="121" customWidth="1"/>
    <col min="522" max="522" width="14.85546875" style="121" bestFit="1" customWidth="1"/>
    <col min="523" max="768" width="9.140625" style="121"/>
    <col min="769" max="769" width="15.42578125" style="121" customWidth="1"/>
    <col min="770" max="770" width="14.28515625" style="121" customWidth="1"/>
    <col min="771" max="771" width="16.28515625" style="121" customWidth="1"/>
    <col min="772" max="773" width="14.28515625" style="121" customWidth="1"/>
    <col min="774" max="774" width="15.5703125" style="121" customWidth="1"/>
    <col min="775" max="776" width="15.42578125" style="121" customWidth="1"/>
    <col min="777" max="777" width="17.140625" style="121" customWidth="1"/>
    <col min="778" max="778" width="14.85546875" style="121" bestFit="1" customWidth="1"/>
    <col min="779" max="1024" width="9.140625" style="121"/>
    <col min="1025" max="1025" width="15.42578125" style="121" customWidth="1"/>
    <col min="1026" max="1026" width="14.28515625" style="121" customWidth="1"/>
    <col min="1027" max="1027" width="16.28515625" style="121" customWidth="1"/>
    <col min="1028" max="1029" width="14.28515625" style="121" customWidth="1"/>
    <col min="1030" max="1030" width="15.5703125" style="121" customWidth="1"/>
    <col min="1031" max="1032" width="15.42578125" style="121" customWidth="1"/>
    <col min="1033" max="1033" width="17.140625" style="121" customWidth="1"/>
    <col min="1034" max="1034" width="14.85546875" style="121" bestFit="1" customWidth="1"/>
    <col min="1035" max="1280" width="9.140625" style="121"/>
    <col min="1281" max="1281" width="15.42578125" style="121" customWidth="1"/>
    <col min="1282" max="1282" width="14.28515625" style="121" customWidth="1"/>
    <col min="1283" max="1283" width="16.28515625" style="121" customWidth="1"/>
    <col min="1284" max="1285" width="14.28515625" style="121" customWidth="1"/>
    <col min="1286" max="1286" width="15.5703125" style="121" customWidth="1"/>
    <col min="1287" max="1288" width="15.42578125" style="121" customWidth="1"/>
    <col min="1289" max="1289" width="17.140625" style="121" customWidth="1"/>
    <col min="1290" max="1290" width="14.85546875" style="121" bestFit="1" customWidth="1"/>
    <col min="1291" max="1536" width="9.140625" style="121"/>
    <col min="1537" max="1537" width="15.42578125" style="121" customWidth="1"/>
    <col min="1538" max="1538" width="14.28515625" style="121" customWidth="1"/>
    <col min="1539" max="1539" width="16.28515625" style="121" customWidth="1"/>
    <col min="1540" max="1541" width="14.28515625" style="121" customWidth="1"/>
    <col min="1542" max="1542" width="15.5703125" style="121" customWidth="1"/>
    <col min="1543" max="1544" width="15.42578125" style="121" customWidth="1"/>
    <col min="1545" max="1545" width="17.140625" style="121" customWidth="1"/>
    <col min="1546" max="1546" width="14.85546875" style="121" bestFit="1" customWidth="1"/>
    <col min="1547" max="1792" width="9.140625" style="121"/>
    <col min="1793" max="1793" width="15.42578125" style="121" customWidth="1"/>
    <col min="1794" max="1794" width="14.28515625" style="121" customWidth="1"/>
    <col min="1795" max="1795" width="16.28515625" style="121" customWidth="1"/>
    <col min="1796" max="1797" width="14.28515625" style="121" customWidth="1"/>
    <col min="1798" max="1798" width="15.5703125" style="121" customWidth="1"/>
    <col min="1799" max="1800" width="15.42578125" style="121" customWidth="1"/>
    <col min="1801" max="1801" width="17.140625" style="121" customWidth="1"/>
    <col min="1802" max="1802" width="14.85546875" style="121" bestFit="1" customWidth="1"/>
    <col min="1803" max="2048" width="9.140625" style="121"/>
    <col min="2049" max="2049" width="15.42578125" style="121" customWidth="1"/>
    <col min="2050" max="2050" width="14.28515625" style="121" customWidth="1"/>
    <col min="2051" max="2051" width="16.28515625" style="121" customWidth="1"/>
    <col min="2052" max="2053" width="14.28515625" style="121" customWidth="1"/>
    <col min="2054" max="2054" width="15.5703125" style="121" customWidth="1"/>
    <col min="2055" max="2056" width="15.42578125" style="121" customWidth="1"/>
    <col min="2057" max="2057" width="17.140625" style="121" customWidth="1"/>
    <col min="2058" max="2058" width="14.85546875" style="121" bestFit="1" customWidth="1"/>
    <col min="2059" max="2304" width="9.140625" style="121"/>
    <col min="2305" max="2305" width="15.42578125" style="121" customWidth="1"/>
    <col min="2306" max="2306" width="14.28515625" style="121" customWidth="1"/>
    <col min="2307" max="2307" width="16.28515625" style="121" customWidth="1"/>
    <col min="2308" max="2309" width="14.28515625" style="121" customWidth="1"/>
    <col min="2310" max="2310" width="15.5703125" style="121" customWidth="1"/>
    <col min="2311" max="2312" width="15.42578125" style="121" customWidth="1"/>
    <col min="2313" max="2313" width="17.140625" style="121" customWidth="1"/>
    <col min="2314" max="2314" width="14.85546875" style="121" bestFit="1" customWidth="1"/>
    <col min="2315" max="2560" width="9.140625" style="121"/>
    <col min="2561" max="2561" width="15.42578125" style="121" customWidth="1"/>
    <col min="2562" max="2562" width="14.28515625" style="121" customWidth="1"/>
    <col min="2563" max="2563" width="16.28515625" style="121" customWidth="1"/>
    <col min="2564" max="2565" width="14.28515625" style="121" customWidth="1"/>
    <col min="2566" max="2566" width="15.5703125" style="121" customWidth="1"/>
    <col min="2567" max="2568" width="15.42578125" style="121" customWidth="1"/>
    <col min="2569" max="2569" width="17.140625" style="121" customWidth="1"/>
    <col min="2570" max="2570" width="14.85546875" style="121" bestFit="1" customWidth="1"/>
    <col min="2571" max="2816" width="9.140625" style="121"/>
    <col min="2817" max="2817" width="15.42578125" style="121" customWidth="1"/>
    <col min="2818" max="2818" width="14.28515625" style="121" customWidth="1"/>
    <col min="2819" max="2819" width="16.28515625" style="121" customWidth="1"/>
    <col min="2820" max="2821" width="14.28515625" style="121" customWidth="1"/>
    <col min="2822" max="2822" width="15.5703125" style="121" customWidth="1"/>
    <col min="2823" max="2824" width="15.42578125" style="121" customWidth="1"/>
    <col min="2825" max="2825" width="17.140625" style="121" customWidth="1"/>
    <col min="2826" max="2826" width="14.85546875" style="121" bestFit="1" customWidth="1"/>
    <col min="2827" max="3072" width="9.140625" style="121"/>
    <col min="3073" max="3073" width="15.42578125" style="121" customWidth="1"/>
    <col min="3074" max="3074" width="14.28515625" style="121" customWidth="1"/>
    <col min="3075" max="3075" width="16.28515625" style="121" customWidth="1"/>
    <col min="3076" max="3077" width="14.28515625" style="121" customWidth="1"/>
    <col min="3078" max="3078" width="15.5703125" style="121" customWidth="1"/>
    <col min="3079" max="3080" width="15.42578125" style="121" customWidth="1"/>
    <col min="3081" max="3081" width="17.140625" style="121" customWidth="1"/>
    <col min="3082" max="3082" width="14.85546875" style="121" bestFit="1" customWidth="1"/>
    <col min="3083" max="3328" width="9.140625" style="121"/>
    <col min="3329" max="3329" width="15.42578125" style="121" customWidth="1"/>
    <col min="3330" max="3330" width="14.28515625" style="121" customWidth="1"/>
    <col min="3331" max="3331" width="16.28515625" style="121" customWidth="1"/>
    <col min="3332" max="3333" width="14.28515625" style="121" customWidth="1"/>
    <col min="3334" max="3334" width="15.5703125" style="121" customWidth="1"/>
    <col min="3335" max="3336" width="15.42578125" style="121" customWidth="1"/>
    <col min="3337" max="3337" width="17.140625" style="121" customWidth="1"/>
    <col min="3338" max="3338" width="14.85546875" style="121" bestFit="1" customWidth="1"/>
    <col min="3339" max="3584" width="9.140625" style="121"/>
    <col min="3585" max="3585" width="15.42578125" style="121" customWidth="1"/>
    <col min="3586" max="3586" width="14.28515625" style="121" customWidth="1"/>
    <col min="3587" max="3587" width="16.28515625" style="121" customWidth="1"/>
    <col min="3588" max="3589" width="14.28515625" style="121" customWidth="1"/>
    <col min="3590" max="3590" width="15.5703125" style="121" customWidth="1"/>
    <col min="3591" max="3592" width="15.42578125" style="121" customWidth="1"/>
    <col min="3593" max="3593" width="17.140625" style="121" customWidth="1"/>
    <col min="3594" max="3594" width="14.85546875" style="121" bestFit="1" customWidth="1"/>
    <col min="3595" max="3840" width="9.140625" style="121"/>
    <col min="3841" max="3841" width="15.42578125" style="121" customWidth="1"/>
    <col min="3842" max="3842" width="14.28515625" style="121" customWidth="1"/>
    <col min="3843" max="3843" width="16.28515625" style="121" customWidth="1"/>
    <col min="3844" max="3845" width="14.28515625" style="121" customWidth="1"/>
    <col min="3846" max="3846" width="15.5703125" style="121" customWidth="1"/>
    <col min="3847" max="3848" width="15.42578125" style="121" customWidth="1"/>
    <col min="3849" max="3849" width="17.140625" style="121" customWidth="1"/>
    <col min="3850" max="3850" width="14.85546875" style="121" bestFit="1" customWidth="1"/>
    <col min="3851" max="4096" width="9.140625" style="121"/>
    <col min="4097" max="4097" width="15.42578125" style="121" customWidth="1"/>
    <col min="4098" max="4098" width="14.28515625" style="121" customWidth="1"/>
    <col min="4099" max="4099" width="16.28515625" style="121" customWidth="1"/>
    <col min="4100" max="4101" width="14.28515625" style="121" customWidth="1"/>
    <col min="4102" max="4102" width="15.5703125" style="121" customWidth="1"/>
    <col min="4103" max="4104" width="15.42578125" style="121" customWidth="1"/>
    <col min="4105" max="4105" width="17.140625" style="121" customWidth="1"/>
    <col min="4106" max="4106" width="14.85546875" style="121" bestFit="1" customWidth="1"/>
    <col min="4107" max="4352" width="9.140625" style="121"/>
    <col min="4353" max="4353" width="15.42578125" style="121" customWidth="1"/>
    <col min="4354" max="4354" width="14.28515625" style="121" customWidth="1"/>
    <col min="4355" max="4355" width="16.28515625" style="121" customWidth="1"/>
    <col min="4356" max="4357" width="14.28515625" style="121" customWidth="1"/>
    <col min="4358" max="4358" width="15.5703125" style="121" customWidth="1"/>
    <col min="4359" max="4360" width="15.42578125" style="121" customWidth="1"/>
    <col min="4361" max="4361" width="17.140625" style="121" customWidth="1"/>
    <col min="4362" max="4362" width="14.85546875" style="121" bestFit="1" customWidth="1"/>
    <col min="4363" max="4608" width="9.140625" style="121"/>
    <col min="4609" max="4609" width="15.42578125" style="121" customWidth="1"/>
    <col min="4610" max="4610" width="14.28515625" style="121" customWidth="1"/>
    <col min="4611" max="4611" width="16.28515625" style="121" customWidth="1"/>
    <col min="4612" max="4613" width="14.28515625" style="121" customWidth="1"/>
    <col min="4614" max="4614" width="15.5703125" style="121" customWidth="1"/>
    <col min="4615" max="4616" width="15.42578125" style="121" customWidth="1"/>
    <col min="4617" max="4617" width="17.140625" style="121" customWidth="1"/>
    <col min="4618" max="4618" width="14.85546875" style="121" bestFit="1" customWidth="1"/>
    <col min="4619" max="4864" width="9.140625" style="121"/>
    <col min="4865" max="4865" width="15.42578125" style="121" customWidth="1"/>
    <col min="4866" max="4866" width="14.28515625" style="121" customWidth="1"/>
    <col min="4867" max="4867" width="16.28515625" style="121" customWidth="1"/>
    <col min="4868" max="4869" width="14.28515625" style="121" customWidth="1"/>
    <col min="4870" max="4870" width="15.5703125" style="121" customWidth="1"/>
    <col min="4871" max="4872" width="15.42578125" style="121" customWidth="1"/>
    <col min="4873" max="4873" width="17.140625" style="121" customWidth="1"/>
    <col min="4874" max="4874" width="14.85546875" style="121" bestFit="1" customWidth="1"/>
    <col min="4875" max="5120" width="9.140625" style="121"/>
    <col min="5121" max="5121" width="15.42578125" style="121" customWidth="1"/>
    <col min="5122" max="5122" width="14.28515625" style="121" customWidth="1"/>
    <col min="5123" max="5123" width="16.28515625" style="121" customWidth="1"/>
    <col min="5124" max="5125" width="14.28515625" style="121" customWidth="1"/>
    <col min="5126" max="5126" width="15.5703125" style="121" customWidth="1"/>
    <col min="5127" max="5128" width="15.42578125" style="121" customWidth="1"/>
    <col min="5129" max="5129" width="17.140625" style="121" customWidth="1"/>
    <col min="5130" max="5130" width="14.85546875" style="121" bestFit="1" customWidth="1"/>
    <col min="5131" max="5376" width="9.140625" style="121"/>
    <col min="5377" max="5377" width="15.42578125" style="121" customWidth="1"/>
    <col min="5378" max="5378" width="14.28515625" style="121" customWidth="1"/>
    <col min="5379" max="5379" width="16.28515625" style="121" customWidth="1"/>
    <col min="5380" max="5381" width="14.28515625" style="121" customWidth="1"/>
    <col min="5382" max="5382" width="15.5703125" style="121" customWidth="1"/>
    <col min="5383" max="5384" width="15.42578125" style="121" customWidth="1"/>
    <col min="5385" max="5385" width="17.140625" style="121" customWidth="1"/>
    <col min="5386" max="5386" width="14.85546875" style="121" bestFit="1" customWidth="1"/>
    <col min="5387" max="5632" width="9.140625" style="121"/>
    <col min="5633" max="5633" width="15.42578125" style="121" customWidth="1"/>
    <col min="5634" max="5634" width="14.28515625" style="121" customWidth="1"/>
    <col min="5635" max="5635" width="16.28515625" style="121" customWidth="1"/>
    <col min="5636" max="5637" width="14.28515625" style="121" customWidth="1"/>
    <col min="5638" max="5638" width="15.5703125" style="121" customWidth="1"/>
    <col min="5639" max="5640" width="15.42578125" style="121" customWidth="1"/>
    <col min="5641" max="5641" width="17.140625" style="121" customWidth="1"/>
    <col min="5642" max="5642" width="14.85546875" style="121" bestFit="1" customWidth="1"/>
    <col min="5643" max="5888" width="9.140625" style="121"/>
    <col min="5889" max="5889" width="15.42578125" style="121" customWidth="1"/>
    <col min="5890" max="5890" width="14.28515625" style="121" customWidth="1"/>
    <col min="5891" max="5891" width="16.28515625" style="121" customWidth="1"/>
    <col min="5892" max="5893" width="14.28515625" style="121" customWidth="1"/>
    <col min="5894" max="5894" width="15.5703125" style="121" customWidth="1"/>
    <col min="5895" max="5896" width="15.42578125" style="121" customWidth="1"/>
    <col min="5897" max="5897" width="17.140625" style="121" customWidth="1"/>
    <col min="5898" max="5898" width="14.85546875" style="121" bestFit="1" customWidth="1"/>
    <col min="5899" max="6144" width="9.140625" style="121"/>
    <col min="6145" max="6145" width="15.42578125" style="121" customWidth="1"/>
    <col min="6146" max="6146" width="14.28515625" style="121" customWidth="1"/>
    <col min="6147" max="6147" width="16.28515625" style="121" customWidth="1"/>
    <col min="6148" max="6149" width="14.28515625" style="121" customWidth="1"/>
    <col min="6150" max="6150" width="15.5703125" style="121" customWidth="1"/>
    <col min="6151" max="6152" width="15.42578125" style="121" customWidth="1"/>
    <col min="6153" max="6153" width="17.140625" style="121" customWidth="1"/>
    <col min="6154" max="6154" width="14.85546875" style="121" bestFit="1" customWidth="1"/>
    <col min="6155" max="6400" width="9.140625" style="121"/>
    <col min="6401" max="6401" width="15.42578125" style="121" customWidth="1"/>
    <col min="6402" max="6402" width="14.28515625" style="121" customWidth="1"/>
    <col min="6403" max="6403" width="16.28515625" style="121" customWidth="1"/>
    <col min="6404" max="6405" width="14.28515625" style="121" customWidth="1"/>
    <col min="6406" max="6406" width="15.5703125" style="121" customWidth="1"/>
    <col min="6407" max="6408" width="15.42578125" style="121" customWidth="1"/>
    <col min="6409" max="6409" width="17.140625" style="121" customWidth="1"/>
    <col min="6410" max="6410" width="14.85546875" style="121" bestFit="1" customWidth="1"/>
    <col min="6411" max="6656" width="9.140625" style="121"/>
    <col min="6657" max="6657" width="15.42578125" style="121" customWidth="1"/>
    <col min="6658" max="6658" width="14.28515625" style="121" customWidth="1"/>
    <col min="6659" max="6659" width="16.28515625" style="121" customWidth="1"/>
    <col min="6660" max="6661" width="14.28515625" style="121" customWidth="1"/>
    <col min="6662" max="6662" width="15.5703125" style="121" customWidth="1"/>
    <col min="6663" max="6664" width="15.42578125" style="121" customWidth="1"/>
    <col min="6665" max="6665" width="17.140625" style="121" customWidth="1"/>
    <col min="6666" max="6666" width="14.85546875" style="121" bestFit="1" customWidth="1"/>
    <col min="6667" max="6912" width="9.140625" style="121"/>
    <col min="6913" max="6913" width="15.42578125" style="121" customWidth="1"/>
    <col min="6914" max="6914" width="14.28515625" style="121" customWidth="1"/>
    <col min="6915" max="6915" width="16.28515625" style="121" customWidth="1"/>
    <col min="6916" max="6917" width="14.28515625" style="121" customWidth="1"/>
    <col min="6918" max="6918" width="15.5703125" style="121" customWidth="1"/>
    <col min="6919" max="6920" width="15.42578125" style="121" customWidth="1"/>
    <col min="6921" max="6921" width="17.140625" style="121" customWidth="1"/>
    <col min="6922" max="6922" width="14.85546875" style="121" bestFit="1" customWidth="1"/>
    <col min="6923" max="7168" width="9.140625" style="121"/>
    <col min="7169" max="7169" width="15.42578125" style="121" customWidth="1"/>
    <col min="7170" max="7170" width="14.28515625" style="121" customWidth="1"/>
    <col min="7171" max="7171" width="16.28515625" style="121" customWidth="1"/>
    <col min="7172" max="7173" width="14.28515625" style="121" customWidth="1"/>
    <col min="7174" max="7174" width="15.5703125" style="121" customWidth="1"/>
    <col min="7175" max="7176" width="15.42578125" style="121" customWidth="1"/>
    <col min="7177" max="7177" width="17.140625" style="121" customWidth="1"/>
    <col min="7178" max="7178" width="14.85546875" style="121" bestFit="1" customWidth="1"/>
    <col min="7179" max="7424" width="9.140625" style="121"/>
    <col min="7425" max="7425" width="15.42578125" style="121" customWidth="1"/>
    <col min="7426" max="7426" width="14.28515625" style="121" customWidth="1"/>
    <col min="7427" max="7427" width="16.28515625" style="121" customWidth="1"/>
    <col min="7428" max="7429" width="14.28515625" style="121" customWidth="1"/>
    <col min="7430" max="7430" width="15.5703125" style="121" customWidth="1"/>
    <col min="7431" max="7432" width="15.42578125" style="121" customWidth="1"/>
    <col min="7433" max="7433" width="17.140625" style="121" customWidth="1"/>
    <col min="7434" max="7434" width="14.85546875" style="121" bestFit="1" customWidth="1"/>
    <col min="7435" max="7680" width="9.140625" style="121"/>
    <col min="7681" max="7681" width="15.42578125" style="121" customWidth="1"/>
    <col min="7682" max="7682" width="14.28515625" style="121" customWidth="1"/>
    <col min="7683" max="7683" width="16.28515625" style="121" customWidth="1"/>
    <col min="7684" max="7685" width="14.28515625" style="121" customWidth="1"/>
    <col min="7686" max="7686" width="15.5703125" style="121" customWidth="1"/>
    <col min="7687" max="7688" width="15.42578125" style="121" customWidth="1"/>
    <col min="7689" max="7689" width="17.140625" style="121" customWidth="1"/>
    <col min="7690" max="7690" width="14.85546875" style="121" bestFit="1" customWidth="1"/>
    <col min="7691" max="7936" width="9.140625" style="121"/>
    <col min="7937" max="7937" width="15.42578125" style="121" customWidth="1"/>
    <col min="7938" max="7938" width="14.28515625" style="121" customWidth="1"/>
    <col min="7939" max="7939" width="16.28515625" style="121" customWidth="1"/>
    <col min="7940" max="7941" width="14.28515625" style="121" customWidth="1"/>
    <col min="7942" max="7942" width="15.5703125" style="121" customWidth="1"/>
    <col min="7943" max="7944" width="15.42578125" style="121" customWidth="1"/>
    <col min="7945" max="7945" width="17.140625" style="121" customWidth="1"/>
    <col min="7946" max="7946" width="14.85546875" style="121" bestFit="1" customWidth="1"/>
    <col min="7947" max="8192" width="9.140625" style="121"/>
    <col min="8193" max="8193" width="15.42578125" style="121" customWidth="1"/>
    <col min="8194" max="8194" width="14.28515625" style="121" customWidth="1"/>
    <col min="8195" max="8195" width="16.28515625" style="121" customWidth="1"/>
    <col min="8196" max="8197" width="14.28515625" style="121" customWidth="1"/>
    <col min="8198" max="8198" width="15.5703125" style="121" customWidth="1"/>
    <col min="8199" max="8200" width="15.42578125" style="121" customWidth="1"/>
    <col min="8201" max="8201" width="17.140625" style="121" customWidth="1"/>
    <col min="8202" max="8202" width="14.85546875" style="121" bestFit="1" customWidth="1"/>
    <col min="8203" max="8448" width="9.140625" style="121"/>
    <col min="8449" max="8449" width="15.42578125" style="121" customWidth="1"/>
    <col min="8450" max="8450" width="14.28515625" style="121" customWidth="1"/>
    <col min="8451" max="8451" width="16.28515625" style="121" customWidth="1"/>
    <col min="8452" max="8453" width="14.28515625" style="121" customWidth="1"/>
    <col min="8454" max="8454" width="15.5703125" style="121" customWidth="1"/>
    <col min="8455" max="8456" width="15.42578125" style="121" customWidth="1"/>
    <col min="8457" max="8457" width="17.140625" style="121" customWidth="1"/>
    <col min="8458" max="8458" width="14.85546875" style="121" bestFit="1" customWidth="1"/>
    <col min="8459" max="8704" width="9.140625" style="121"/>
    <col min="8705" max="8705" width="15.42578125" style="121" customWidth="1"/>
    <col min="8706" max="8706" width="14.28515625" style="121" customWidth="1"/>
    <col min="8707" max="8707" width="16.28515625" style="121" customWidth="1"/>
    <col min="8708" max="8709" width="14.28515625" style="121" customWidth="1"/>
    <col min="8710" max="8710" width="15.5703125" style="121" customWidth="1"/>
    <col min="8711" max="8712" width="15.42578125" style="121" customWidth="1"/>
    <col min="8713" max="8713" width="17.140625" style="121" customWidth="1"/>
    <col min="8714" max="8714" width="14.85546875" style="121" bestFit="1" customWidth="1"/>
    <col min="8715" max="8960" width="9.140625" style="121"/>
    <col min="8961" max="8961" width="15.42578125" style="121" customWidth="1"/>
    <col min="8962" max="8962" width="14.28515625" style="121" customWidth="1"/>
    <col min="8963" max="8963" width="16.28515625" style="121" customWidth="1"/>
    <col min="8964" max="8965" width="14.28515625" style="121" customWidth="1"/>
    <col min="8966" max="8966" width="15.5703125" style="121" customWidth="1"/>
    <col min="8967" max="8968" width="15.42578125" style="121" customWidth="1"/>
    <col min="8969" max="8969" width="17.140625" style="121" customWidth="1"/>
    <col min="8970" max="8970" width="14.85546875" style="121" bestFit="1" customWidth="1"/>
    <col min="8971" max="9216" width="9.140625" style="121"/>
    <col min="9217" max="9217" width="15.42578125" style="121" customWidth="1"/>
    <col min="9218" max="9218" width="14.28515625" style="121" customWidth="1"/>
    <col min="9219" max="9219" width="16.28515625" style="121" customWidth="1"/>
    <col min="9220" max="9221" width="14.28515625" style="121" customWidth="1"/>
    <col min="9222" max="9222" width="15.5703125" style="121" customWidth="1"/>
    <col min="9223" max="9224" width="15.42578125" style="121" customWidth="1"/>
    <col min="9225" max="9225" width="17.140625" style="121" customWidth="1"/>
    <col min="9226" max="9226" width="14.85546875" style="121" bestFit="1" customWidth="1"/>
    <col min="9227" max="9472" width="9.140625" style="121"/>
    <col min="9473" max="9473" width="15.42578125" style="121" customWidth="1"/>
    <col min="9474" max="9474" width="14.28515625" style="121" customWidth="1"/>
    <col min="9475" max="9475" width="16.28515625" style="121" customWidth="1"/>
    <col min="9476" max="9477" width="14.28515625" style="121" customWidth="1"/>
    <col min="9478" max="9478" width="15.5703125" style="121" customWidth="1"/>
    <col min="9479" max="9480" width="15.42578125" style="121" customWidth="1"/>
    <col min="9481" max="9481" width="17.140625" style="121" customWidth="1"/>
    <col min="9482" max="9482" width="14.85546875" style="121" bestFit="1" customWidth="1"/>
    <col min="9483" max="9728" width="9.140625" style="121"/>
    <col min="9729" max="9729" width="15.42578125" style="121" customWidth="1"/>
    <col min="9730" max="9730" width="14.28515625" style="121" customWidth="1"/>
    <col min="9731" max="9731" width="16.28515625" style="121" customWidth="1"/>
    <col min="9732" max="9733" width="14.28515625" style="121" customWidth="1"/>
    <col min="9734" max="9734" width="15.5703125" style="121" customWidth="1"/>
    <col min="9735" max="9736" width="15.42578125" style="121" customWidth="1"/>
    <col min="9737" max="9737" width="17.140625" style="121" customWidth="1"/>
    <col min="9738" max="9738" width="14.85546875" style="121" bestFit="1" customWidth="1"/>
    <col min="9739" max="9984" width="9.140625" style="121"/>
    <col min="9985" max="9985" width="15.42578125" style="121" customWidth="1"/>
    <col min="9986" max="9986" width="14.28515625" style="121" customWidth="1"/>
    <col min="9987" max="9987" width="16.28515625" style="121" customWidth="1"/>
    <col min="9988" max="9989" width="14.28515625" style="121" customWidth="1"/>
    <col min="9990" max="9990" width="15.5703125" style="121" customWidth="1"/>
    <col min="9991" max="9992" width="15.42578125" style="121" customWidth="1"/>
    <col min="9993" max="9993" width="17.140625" style="121" customWidth="1"/>
    <col min="9994" max="9994" width="14.85546875" style="121" bestFit="1" customWidth="1"/>
    <col min="9995" max="10240" width="9.140625" style="121"/>
    <col min="10241" max="10241" width="15.42578125" style="121" customWidth="1"/>
    <col min="10242" max="10242" width="14.28515625" style="121" customWidth="1"/>
    <col min="10243" max="10243" width="16.28515625" style="121" customWidth="1"/>
    <col min="10244" max="10245" width="14.28515625" style="121" customWidth="1"/>
    <col min="10246" max="10246" width="15.5703125" style="121" customWidth="1"/>
    <col min="10247" max="10248" width="15.42578125" style="121" customWidth="1"/>
    <col min="10249" max="10249" width="17.140625" style="121" customWidth="1"/>
    <col min="10250" max="10250" width="14.85546875" style="121" bestFit="1" customWidth="1"/>
    <col min="10251" max="10496" width="9.140625" style="121"/>
    <col min="10497" max="10497" width="15.42578125" style="121" customWidth="1"/>
    <col min="10498" max="10498" width="14.28515625" style="121" customWidth="1"/>
    <col min="10499" max="10499" width="16.28515625" style="121" customWidth="1"/>
    <col min="10500" max="10501" width="14.28515625" style="121" customWidth="1"/>
    <col min="10502" max="10502" width="15.5703125" style="121" customWidth="1"/>
    <col min="10503" max="10504" width="15.42578125" style="121" customWidth="1"/>
    <col min="10505" max="10505" width="17.140625" style="121" customWidth="1"/>
    <col min="10506" max="10506" width="14.85546875" style="121" bestFit="1" customWidth="1"/>
    <col min="10507" max="10752" width="9.140625" style="121"/>
    <col min="10753" max="10753" width="15.42578125" style="121" customWidth="1"/>
    <col min="10754" max="10754" width="14.28515625" style="121" customWidth="1"/>
    <col min="10755" max="10755" width="16.28515625" style="121" customWidth="1"/>
    <col min="10756" max="10757" width="14.28515625" style="121" customWidth="1"/>
    <col min="10758" max="10758" width="15.5703125" style="121" customWidth="1"/>
    <col min="10759" max="10760" width="15.42578125" style="121" customWidth="1"/>
    <col min="10761" max="10761" width="17.140625" style="121" customWidth="1"/>
    <col min="10762" max="10762" width="14.85546875" style="121" bestFit="1" customWidth="1"/>
    <col min="10763" max="11008" width="9.140625" style="121"/>
    <col min="11009" max="11009" width="15.42578125" style="121" customWidth="1"/>
    <col min="11010" max="11010" width="14.28515625" style="121" customWidth="1"/>
    <col min="11011" max="11011" width="16.28515625" style="121" customWidth="1"/>
    <col min="11012" max="11013" width="14.28515625" style="121" customWidth="1"/>
    <col min="11014" max="11014" width="15.5703125" style="121" customWidth="1"/>
    <col min="11015" max="11016" width="15.42578125" style="121" customWidth="1"/>
    <col min="11017" max="11017" width="17.140625" style="121" customWidth="1"/>
    <col min="11018" max="11018" width="14.85546875" style="121" bestFit="1" customWidth="1"/>
    <col min="11019" max="11264" width="9.140625" style="121"/>
    <col min="11265" max="11265" width="15.42578125" style="121" customWidth="1"/>
    <col min="11266" max="11266" width="14.28515625" style="121" customWidth="1"/>
    <col min="11267" max="11267" width="16.28515625" style="121" customWidth="1"/>
    <col min="11268" max="11269" width="14.28515625" style="121" customWidth="1"/>
    <col min="11270" max="11270" width="15.5703125" style="121" customWidth="1"/>
    <col min="11271" max="11272" width="15.42578125" style="121" customWidth="1"/>
    <col min="11273" max="11273" width="17.140625" style="121" customWidth="1"/>
    <col min="11274" max="11274" width="14.85546875" style="121" bestFit="1" customWidth="1"/>
    <col min="11275" max="11520" width="9.140625" style="121"/>
    <col min="11521" max="11521" width="15.42578125" style="121" customWidth="1"/>
    <col min="11522" max="11522" width="14.28515625" style="121" customWidth="1"/>
    <col min="11523" max="11523" width="16.28515625" style="121" customWidth="1"/>
    <col min="11524" max="11525" width="14.28515625" style="121" customWidth="1"/>
    <col min="11526" max="11526" width="15.5703125" style="121" customWidth="1"/>
    <col min="11527" max="11528" width="15.42578125" style="121" customWidth="1"/>
    <col min="11529" max="11529" width="17.140625" style="121" customWidth="1"/>
    <col min="11530" max="11530" width="14.85546875" style="121" bestFit="1" customWidth="1"/>
    <col min="11531" max="11776" width="9.140625" style="121"/>
    <col min="11777" max="11777" width="15.42578125" style="121" customWidth="1"/>
    <col min="11778" max="11778" width="14.28515625" style="121" customWidth="1"/>
    <col min="11779" max="11779" width="16.28515625" style="121" customWidth="1"/>
    <col min="11780" max="11781" width="14.28515625" style="121" customWidth="1"/>
    <col min="11782" max="11782" width="15.5703125" style="121" customWidth="1"/>
    <col min="11783" max="11784" width="15.42578125" style="121" customWidth="1"/>
    <col min="11785" max="11785" width="17.140625" style="121" customWidth="1"/>
    <col min="11786" max="11786" width="14.85546875" style="121" bestFit="1" customWidth="1"/>
    <col min="11787" max="12032" width="9.140625" style="121"/>
    <col min="12033" max="12033" width="15.42578125" style="121" customWidth="1"/>
    <col min="12034" max="12034" width="14.28515625" style="121" customWidth="1"/>
    <col min="12035" max="12035" width="16.28515625" style="121" customWidth="1"/>
    <col min="12036" max="12037" width="14.28515625" style="121" customWidth="1"/>
    <col min="12038" max="12038" width="15.5703125" style="121" customWidth="1"/>
    <col min="12039" max="12040" width="15.42578125" style="121" customWidth="1"/>
    <col min="12041" max="12041" width="17.140625" style="121" customWidth="1"/>
    <col min="12042" max="12042" width="14.85546875" style="121" bestFit="1" customWidth="1"/>
    <col min="12043" max="12288" width="9.140625" style="121"/>
    <col min="12289" max="12289" width="15.42578125" style="121" customWidth="1"/>
    <col min="12290" max="12290" width="14.28515625" style="121" customWidth="1"/>
    <col min="12291" max="12291" width="16.28515625" style="121" customWidth="1"/>
    <col min="12292" max="12293" width="14.28515625" style="121" customWidth="1"/>
    <col min="12294" max="12294" width="15.5703125" style="121" customWidth="1"/>
    <col min="12295" max="12296" width="15.42578125" style="121" customWidth="1"/>
    <col min="12297" max="12297" width="17.140625" style="121" customWidth="1"/>
    <col min="12298" max="12298" width="14.85546875" style="121" bestFit="1" customWidth="1"/>
    <col min="12299" max="12544" width="9.140625" style="121"/>
    <col min="12545" max="12545" width="15.42578125" style="121" customWidth="1"/>
    <col min="12546" max="12546" width="14.28515625" style="121" customWidth="1"/>
    <col min="12547" max="12547" width="16.28515625" style="121" customWidth="1"/>
    <col min="12548" max="12549" width="14.28515625" style="121" customWidth="1"/>
    <col min="12550" max="12550" width="15.5703125" style="121" customWidth="1"/>
    <col min="12551" max="12552" width="15.42578125" style="121" customWidth="1"/>
    <col min="12553" max="12553" width="17.140625" style="121" customWidth="1"/>
    <col min="12554" max="12554" width="14.85546875" style="121" bestFit="1" customWidth="1"/>
    <col min="12555" max="12800" width="9.140625" style="121"/>
    <col min="12801" max="12801" width="15.42578125" style="121" customWidth="1"/>
    <col min="12802" max="12802" width="14.28515625" style="121" customWidth="1"/>
    <col min="12803" max="12803" width="16.28515625" style="121" customWidth="1"/>
    <col min="12804" max="12805" width="14.28515625" style="121" customWidth="1"/>
    <col min="12806" max="12806" width="15.5703125" style="121" customWidth="1"/>
    <col min="12807" max="12808" width="15.42578125" style="121" customWidth="1"/>
    <col min="12809" max="12809" width="17.140625" style="121" customWidth="1"/>
    <col min="12810" max="12810" width="14.85546875" style="121" bestFit="1" customWidth="1"/>
    <col min="12811" max="13056" width="9.140625" style="121"/>
    <col min="13057" max="13057" width="15.42578125" style="121" customWidth="1"/>
    <col min="13058" max="13058" width="14.28515625" style="121" customWidth="1"/>
    <col min="13059" max="13059" width="16.28515625" style="121" customWidth="1"/>
    <col min="13060" max="13061" width="14.28515625" style="121" customWidth="1"/>
    <col min="13062" max="13062" width="15.5703125" style="121" customWidth="1"/>
    <col min="13063" max="13064" width="15.42578125" style="121" customWidth="1"/>
    <col min="13065" max="13065" width="17.140625" style="121" customWidth="1"/>
    <col min="13066" max="13066" width="14.85546875" style="121" bestFit="1" customWidth="1"/>
    <col min="13067" max="13312" width="9.140625" style="121"/>
    <col min="13313" max="13313" width="15.42578125" style="121" customWidth="1"/>
    <col min="13314" max="13314" width="14.28515625" style="121" customWidth="1"/>
    <col min="13315" max="13315" width="16.28515625" style="121" customWidth="1"/>
    <col min="13316" max="13317" width="14.28515625" style="121" customWidth="1"/>
    <col min="13318" max="13318" width="15.5703125" style="121" customWidth="1"/>
    <col min="13319" max="13320" width="15.42578125" style="121" customWidth="1"/>
    <col min="13321" max="13321" width="17.140625" style="121" customWidth="1"/>
    <col min="13322" max="13322" width="14.85546875" style="121" bestFit="1" customWidth="1"/>
    <col min="13323" max="13568" width="9.140625" style="121"/>
    <col min="13569" max="13569" width="15.42578125" style="121" customWidth="1"/>
    <col min="13570" max="13570" width="14.28515625" style="121" customWidth="1"/>
    <col min="13571" max="13571" width="16.28515625" style="121" customWidth="1"/>
    <col min="13572" max="13573" width="14.28515625" style="121" customWidth="1"/>
    <col min="13574" max="13574" width="15.5703125" style="121" customWidth="1"/>
    <col min="13575" max="13576" width="15.42578125" style="121" customWidth="1"/>
    <col min="13577" max="13577" width="17.140625" style="121" customWidth="1"/>
    <col min="13578" max="13578" width="14.85546875" style="121" bestFit="1" customWidth="1"/>
    <col min="13579" max="13824" width="9.140625" style="121"/>
    <col min="13825" max="13825" width="15.42578125" style="121" customWidth="1"/>
    <col min="13826" max="13826" width="14.28515625" style="121" customWidth="1"/>
    <col min="13827" max="13827" width="16.28515625" style="121" customWidth="1"/>
    <col min="13828" max="13829" width="14.28515625" style="121" customWidth="1"/>
    <col min="13830" max="13830" width="15.5703125" style="121" customWidth="1"/>
    <col min="13831" max="13832" width="15.42578125" style="121" customWidth="1"/>
    <col min="13833" max="13833" width="17.140625" style="121" customWidth="1"/>
    <col min="13834" max="13834" width="14.85546875" style="121" bestFit="1" customWidth="1"/>
    <col min="13835" max="14080" width="9.140625" style="121"/>
    <col min="14081" max="14081" width="15.42578125" style="121" customWidth="1"/>
    <col min="14082" max="14082" width="14.28515625" style="121" customWidth="1"/>
    <col min="14083" max="14083" width="16.28515625" style="121" customWidth="1"/>
    <col min="14084" max="14085" width="14.28515625" style="121" customWidth="1"/>
    <col min="14086" max="14086" width="15.5703125" style="121" customWidth="1"/>
    <col min="14087" max="14088" width="15.42578125" style="121" customWidth="1"/>
    <col min="14089" max="14089" width="17.140625" style="121" customWidth="1"/>
    <col min="14090" max="14090" width="14.85546875" style="121" bestFit="1" customWidth="1"/>
    <col min="14091" max="14336" width="9.140625" style="121"/>
    <col min="14337" max="14337" width="15.42578125" style="121" customWidth="1"/>
    <col min="14338" max="14338" width="14.28515625" style="121" customWidth="1"/>
    <col min="14339" max="14339" width="16.28515625" style="121" customWidth="1"/>
    <col min="14340" max="14341" width="14.28515625" style="121" customWidth="1"/>
    <col min="14342" max="14342" width="15.5703125" style="121" customWidth="1"/>
    <col min="14343" max="14344" width="15.42578125" style="121" customWidth="1"/>
    <col min="14345" max="14345" width="17.140625" style="121" customWidth="1"/>
    <col min="14346" max="14346" width="14.85546875" style="121" bestFit="1" customWidth="1"/>
    <col min="14347" max="14592" width="9.140625" style="121"/>
    <col min="14593" max="14593" width="15.42578125" style="121" customWidth="1"/>
    <col min="14594" max="14594" width="14.28515625" style="121" customWidth="1"/>
    <col min="14595" max="14595" width="16.28515625" style="121" customWidth="1"/>
    <col min="14596" max="14597" width="14.28515625" style="121" customWidth="1"/>
    <col min="14598" max="14598" width="15.5703125" style="121" customWidth="1"/>
    <col min="14599" max="14600" width="15.42578125" style="121" customWidth="1"/>
    <col min="14601" max="14601" width="17.140625" style="121" customWidth="1"/>
    <col min="14602" max="14602" width="14.85546875" style="121" bestFit="1" customWidth="1"/>
    <col min="14603" max="14848" width="9.140625" style="121"/>
    <col min="14849" max="14849" width="15.42578125" style="121" customWidth="1"/>
    <col min="14850" max="14850" width="14.28515625" style="121" customWidth="1"/>
    <col min="14851" max="14851" width="16.28515625" style="121" customWidth="1"/>
    <col min="14852" max="14853" width="14.28515625" style="121" customWidth="1"/>
    <col min="14854" max="14854" width="15.5703125" style="121" customWidth="1"/>
    <col min="14855" max="14856" width="15.42578125" style="121" customWidth="1"/>
    <col min="14857" max="14857" width="17.140625" style="121" customWidth="1"/>
    <col min="14858" max="14858" width="14.85546875" style="121" bestFit="1" customWidth="1"/>
    <col min="14859" max="15104" width="9.140625" style="121"/>
    <col min="15105" max="15105" width="15.42578125" style="121" customWidth="1"/>
    <col min="15106" max="15106" width="14.28515625" style="121" customWidth="1"/>
    <col min="15107" max="15107" width="16.28515625" style="121" customWidth="1"/>
    <col min="15108" max="15109" width="14.28515625" style="121" customWidth="1"/>
    <col min="15110" max="15110" width="15.5703125" style="121" customWidth="1"/>
    <col min="15111" max="15112" width="15.42578125" style="121" customWidth="1"/>
    <col min="15113" max="15113" width="17.140625" style="121" customWidth="1"/>
    <col min="15114" max="15114" width="14.85546875" style="121" bestFit="1" customWidth="1"/>
    <col min="15115" max="15360" width="9.140625" style="121"/>
    <col min="15361" max="15361" width="15.42578125" style="121" customWidth="1"/>
    <col min="15362" max="15362" width="14.28515625" style="121" customWidth="1"/>
    <col min="15363" max="15363" width="16.28515625" style="121" customWidth="1"/>
    <col min="15364" max="15365" width="14.28515625" style="121" customWidth="1"/>
    <col min="15366" max="15366" width="15.5703125" style="121" customWidth="1"/>
    <col min="15367" max="15368" width="15.42578125" style="121" customWidth="1"/>
    <col min="15369" max="15369" width="17.140625" style="121" customWidth="1"/>
    <col min="15370" max="15370" width="14.85546875" style="121" bestFit="1" customWidth="1"/>
    <col min="15371" max="15616" width="9.140625" style="121"/>
    <col min="15617" max="15617" width="15.42578125" style="121" customWidth="1"/>
    <col min="15618" max="15618" width="14.28515625" style="121" customWidth="1"/>
    <col min="15619" max="15619" width="16.28515625" style="121" customWidth="1"/>
    <col min="15620" max="15621" width="14.28515625" style="121" customWidth="1"/>
    <col min="15622" max="15622" width="15.5703125" style="121" customWidth="1"/>
    <col min="15623" max="15624" width="15.42578125" style="121" customWidth="1"/>
    <col min="15625" max="15625" width="17.140625" style="121" customWidth="1"/>
    <col min="15626" max="15626" width="14.85546875" style="121" bestFit="1" customWidth="1"/>
    <col min="15627" max="15872" width="9.140625" style="121"/>
    <col min="15873" max="15873" width="15.42578125" style="121" customWidth="1"/>
    <col min="15874" max="15874" width="14.28515625" style="121" customWidth="1"/>
    <col min="15875" max="15875" width="16.28515625" style="121" customWidth="1"/>
    <col min="15876" max="15877" width="14.28515625" style="121" customWidth="1"/>
    <col min="15878" max="15878" width="15.5703125" style="121" customWidth="1"/>
    <col min="15879" max="15880" width="15.42578125" style="121" customWidth="1"/>
    <col min="15881" max="15881" width="17.140625" style="121" customWidth="1"/>
    <col min="15882" max="15882" width="14.85546875" style="121" bestFit="1" customWidth="1"/>
    <col min="15883" max="16128" width="9.140625" style="121"/>
    <col min="16129" max="16129" width="15.42578125" style="121" customWidth="1"/>
    <col min="16130" max="16130" width="14.28515625" style="121" customWidth="1"/>
    <col min="16131" max="16131" width="16.28515625" style="121" customWidth="1"/>
    <col min="16132" max="16133" width="14.28515625" style="121" customWidth="1"/>
    <col min="16134" max="16134" width="15.5703125" style="121" customWidth="1"/>
    <col min="16135" max="16136" width="15.42578125" style="121" customWidth="1"/>
    <col min="16137" max="16137" width="17.140625" style="121" customWidth="1"/>
    <col min="16138" max="16138" width="14.85546875" style="121" bestFit="1" customWidth="1"/>
    <col min="16139" max="16384" width="9.140625" style="121"/>
  </cols>
  <sheetData>
    <row r="1" spans="1:8" ht="117.75" customHeight="1" x14ac:dyDescent="0.2">
      <c r="A1" s="94"/>
      <c r="B1" s="94"/>
      <c r="C1" s="94"/>
      <c r="D1" s="94"/>
      <c r="E1" s="94"/>
      <c r="F1" s="95"/>
      <c r="G1" s="95"/>
      <c r="H1" s="95"/>
    </row>
    <row r="2" spans="1:8" ht="11.25" customHeight="1" x14ac:dyDescent="0.2">
      <c r="A2" s="94"/>
      <c r="B2" s="94"/>
      <c r="C2" s="94"/>
      <c r="D2" s="94"/>
      <c r="E2" s="94"/>
      <c r="F2" s="95"/>
      <c r="G2" s="95"/>
      <c r="H2" s="95"/>
    </row>
    <row r="3" spans="1:8" ht="11.25" customHeight="1" x14ac:dyDescent="0.2">
      <c r="A3" s="97" t="s">
        <v>0</v>
      </c>
      <c r="B3" s="97"/>
      <c r="C3" s="97"/>
      <c r="D3" s="97"/>
      <c r="E3" s="97"/>
      <c r="F3" s="97"/>
      <c r="G3" s="97"/>
      <c r="H3" s="98"/>
    </row>
    <row r="4" spans="1:8" ht="11.25" customHeight="1" x14ac:dyDescent="0.2">
      <c r="A4" s="97" t="s">
        <v>1</v>
      </c>
      <c r="B4" s="97"/>
      <c r="C4" s="97"/>
      <c r="D4" s="97"/>
      <c r="E4" s="97"/>
      <c r="F4" s="97"/>
      <c r="G4" s="97"/>
      <c r="H4" s="98"/>
    </row>
    <row r="5" spans="1:8" ht="11.25" customHeight="1" x14ac:dyDescent="0.2">
      <c r="A5" s="97" t="s">
        <v>2</v>
      </c>
      <c r="B5" s="97"/>
      <c r="C5" s="97"/>
      <c r="D5" s="97"/>
      <c r="E5" s="97"/>
      <c r="F5" s="97"/>
      <c r="G5" s="97"/>
      <c r="H5" s="98"/>
    </row>
    <row r="6" spans="1:8" ht="11.25" customHeight="1" x14ac:dyDescent="0.2">
      <c r="A6" s="99" t="s">
        <v>67</v>
      </c>
      <c r="B6" s="99"/>
      <c r="C6" s="99"/>
      <c r="D6" s="99"/>
      <c r="E6" s="99"/>
      <c r="F6" s="99"/>
      <c r="G6" s="99"/>
      <c r="H6" s="100"/>
    </row>
    <row r="7" spans="1:8" ht="11.25" customHeight="1" x14ac:dyDescent="0.2">
      <c r="A7" s="97" t="s">
        <v>3</v>
      </c>
      <c r="B7" s="97"/>
      <c r="C7" s="97"/>
      <c r="D7" s="97"/>
      <c r="E7" s="97"/>
      <c r="F7" s="97"/>
      <c r="G7" s="97"/>
      <c r="H7" s="98"/>
    </row>
    <row r="8" spans="1:8" ht="11.25" customHeight="1" x14ac:dyDescent="0.2">
      <c r="A8" s="97" t="s">
        <v>55</v>
      </c>
      <c r="B8" s="97"/>
      <c r="C8" s="97"/>
      <c r="D8" s="97"/>
      <c r="E8" s="97"/>
      <c r="F8" s="97"/>
      <c r="G8" s="97"/>
      <c r="H8" s="98"/>
    </row>
    <row r="9" spans="1:8" ht="11.25" customHeight="1" x14ac:dyDescent="0.2">
      <c r="A9" s="95"/>
      <c r="B9" s="95"/>
      <c r="C9" s="95"/>
      <c r="D9" s="95"/>
      <c r="E9" s="95"/>
      <c r="F9" s="95"/>
      <c r="G9" s="95"/>
      <c r="H9" s="95"/>
    </row>
    <row r="10" spans="1:8" ht="11.25" customHeight="1" x14ac:dyDescent="0.2">
      <c r="A10" s="95" t="s">
        <v>68</v>
      </c>
      <c r="B10" s="95"/>
      <c r="C10" s="95"/>
      <c r="D10" s="95"/>
      <c r="E10" s="95"/>
      <c r="F10" s="95"/>
      <c r="G10" s="101">
        <v>1</v>
      </c>
      <c r="H10" s="101"/>
    </row>
    <row r="11" spans="1:8" ht="11.25" customHeight="1" x14ac:dyDescent="0.2">
      <c r="A11" s="102"/>
      <c r="B11" s="102"/>
      <c r="C11" s="102"/>
      <c r="D11" s="102"/>
      <c r="E11" s="102"/>
      <c r="F11" s="103" t="s">
        <v>69</v>
      </c>
      <c r="G11" s="104"/>
      <c r="H11" s="105"/>
    </row>
    <row r="12" spans="1:8" ht="11.25" customHeight="1" x14ac:dyDescent="0.2">
      <c r="A12" s="106"/>
      <c r="B12" s="106"/>
      <c r="C12" s="106"/>
      <c r="D12" s="106"/>
      <c r="E12" s="106"/>
      <c r="F12" s="107" t="s">
        <v>70</v>
      </c>
      <c r="G12" s="108"/>
      <c r="H12" s="105"/>
    </row>
    <row r="13" spans="1:8" ht="11.25" customHeight="1" x14ac:dyDescent="0.2">
      <c r="A13" s="109"/>
      <c r="B13" s="110"/>
      <c r="C13" s="110"/>
      <c r="D13" s="110"/>
      <c r="E13" s="110"/>
      <c r="F13" s="111" t="s">
        <v>71</v>
      </c>
      <c r="G13" s="112" t="s">
        <v>72</v>
      </c>
      <c r="H13" s="105"/>
    </row>
    <row r="14" spans="1:8" ht="11.25" customHeight="1" x14ac:dyDescent="0.2">
      <c r="A14" s="109" t="s">
        <v>16</v>
      </c>
      <c r="B14" s="110"/>
      <c r="C14" s="110"/>
      <c r="D14" s="110"/>
      <c r="E14" s="110"/>
      <c r="F14" s="113"/>
      <c r="G14" s="105" t="s">
        <v>73</v>
      </c>
      <c r="H14" s="105"/>
    </row>
    <row r="15" spans="1:8" ht="11.25" customHeight="1" x14ac:dyDescent="0.2">
      <c r="A15" s="106"/>
      <c r="B15" s="106"/>
      <c r="C15" s="106"/>
      <c r="D15" s="106"/>
      <c r="E15" s="106"/>
      <c r="F15" s="113"/>
      <c r="G15" s="105" t="s">
        <v>74</v>
      </c>
      <c r="H15" s="105"/>
    </row>
    <row r="16" spans="1:8" ht="11.25" customHeight="1" x14ac:dyDescent="0.2">
      <c r="A16" s="109"/>
      <c r="B16" s="114"/>
      <c r="C16" s="114"/>
      <c r="D16" s="114"/>
      <c r="E16" s="114"/>
      <c r="F16" s="115"/>
      <c r="G16" s="116" t="s">
        <v>75</v>
      </c>
      <c r="H16" s="116"/>
    </row>
    <row r="17" spans="1:10" ht="11.25" customHeight="1" x14ac:dyDescent="0.2">
      <c r="A17" s="117"/>
      <c r="B17" s="118"/>
      <c r="C17" s="118"/>
      <c r="D17" s="118"/>
      <c r="E17" s="118"/>
      <c r="F17" s="119" t="s">
        <v>4</v>
      </c>
      <c r="G17" s="120" t="s">
        <v>5</v>
      </c>
      <c r="H17" s="116"/>
    </row>
    <row r="18" spans="1:10" ht="11.25" customHeight="1" x14ac:dyDescent="0.2">
      <c r="A18" s="122" t="s">
        <v>76</v>
      </c>
      <c r="B18" s="122"/>
      <c r="C18" s="122"/>
      <c r="D18" s="122"/>
      <c r="E18" s="122"/>
      <c r="F18" s="123">
        <f>F19+F20+F21</f>
        <v>4473275744.54</v>
      </c>
      <c r="G18" s="124">
        <f>G19+G20+G21</f>
        <v>0</v>
      </c>
      <c r="H18" s="125"/>
      <c r="I18" s="126"/>
    </row>
    <row r="19" spans="1:10" ht="11.25" customHeight="1" x14ac:dyDescent="0.2">
      <c r="A19" s="122" t="s">
        <v>77</v>
      </c>
      <c r="B19" s="122"/>
      <c r="C19" s="122"/>
      <c r="D19" s="122"/>
      <c r="E19" s="122"/>
      <c r="F19" s="127">
        <v>2795318812.5299997</v>
      </c>
      <c r="G19" s="128">
        <v>0</v>
      </c>
      <c r="H19" s="129"/>
      <c r="I19" s="126"/>
    </row>
    <row r="20" spans="1:10" ht="11.25" customHeight="1" x14ac:dyDescent="0.2">
      <c r="A20" s="122" t="s">
        <v>78</v>
      </c>
      <c r="B20" s="122"/>
      <c r="C20" s="122"/>
      <c r="D20" s="122"/>
      <c r="E20" s="122"/>
      <c r="F20" s="130">
        <v>1677956932.01</v>
      </c>
      <c r="G20" s="128">
        <v>0</v>
      </c>
      <c r="H20" s="129"/>
      <c r="I20" s="126"/>
    </row>
    <row r="21" spans="1:10" ht="11.25" customHeight="1" x14ac:dyDescent="0.2">
      <c r="A21" s="131" t="s">
        <v>79</v>
      </c>
      <c r="B21" s="122"/>
      <c r="C21" s="122"/>
      <c r="D21" s="122"/>
      <c r="E21" s="122"/>
      <c r="F21" s="130">
        <v>0</v>
      </c>
      <c r="G21" s="128">
        <v>0</v>
      </c>
      <c r="H21" s="132"/>
      <c r="I21" s="126"/>
    </row>
    <row r="22" spans="1:10" ht="11.25" customHeight="1" x14ac:dyDescent="0.2">
      <c r="A22" s="122" t="s">
        <v>80</v>
      </c>
      <c r="B22" s="122"/>
      <c r="C22" s="122"/>
      <c r="D22" s="122"/>
      <c r="E22" s="122"/>
      <c r="F22" s="133">
        <f>F23+F24+F25+F26</f>
        <v>658986009.75</v>
      </c>
      <c r="G22" s="134">
        <f>G23+G24+G25+G26</f>
        <v>0</v>
      </c>
      <c r="H22" s="125"/>
      <c r="I22" s="126"/>
      <c r="J22" s="135"/>
    </row>
    <row r="23" spans="1:10" ht="11.25" customHeight="1" x14ac:dyDescent="0.2">
      <c r="A23" s="131" t="s">
        <v>81</v>
      </c>
      <c r="B23" s="122"/>
      <c r="C23" s="122"/>
      <c r="D23" s="122"/>
      <c r="E23" s="122"/>
      <c r="F23" s="127">
        <v>22957295.640000001</v>
      </c>
      <c r="G23" s="128">
        <v>0</v>
      </c>
      <c r="H23" s="132"/>
      <c r="J23" s="135"/>
    </row>
    <row r="24" spans="1:10" ht="11.25" customHeight="1" x14ac:dyDescent="0.2">
      <c r="A24" s="131" t="s">
        <v>82</v>
      </c>
      <c r="B24" s="122"/>
      <c r="C24" s="122"/>
      <c r="D24" s="122"/>
      <c r="E24" s="122"/>
      <c r="F24" s="136">
        <v>0</v>
      </c>
      <c r="G24" s="137">
        <v>0</v>
      </c>
      <c r="H24" s="138"/>
    </row>
    <row r="25" spans="1:10" ht="11.25" customHeight="1" x14ac:dyDescent="0.2">
      <c r="A25" s="131" t="s">
        <v>83</v>
      </c>
      <c r="B25" s="122"/>
      <c r="C25" s="122"/>
      <c r="D25" s="122"/>
      <c r="E25" s="122"/>
      <c r="F25" s="127">
        <v>12642208.109999999</v>
      </c>
      <c r="G25" s="137">
        <v>0</v>
      </c>
      <c r="H25" s="129"/>
    </row>
    <row r="26" spans="1:10" ht="11.25" customHeight="1" x14ac:dyDescent="0.2">
      <c r="A26" s="139" t="s">
        <v>84</v>
      </c>
      <c r="B26" s="140"/>
      <c r="C26" s="140"/>
      <c r="D26" s="140"/>
      <c r="E26" s="140"/>
      <c r="F26" s="141">
        <v>623386506</v>
      </c>
      <c r="G26" s="137">
        <v>0</v>
      </c>
      <c r="H26" s="138"/>
    </row>
    <row r="27" spans="1:10" ht="11.25" customHeight="1" x14ac:dyDescent="0.2">
      <c r="A27" s="122" t="s">
        <v>85</v>
      </c>
      <c r="B27" s="140"/>
      <c r="C27" s="140"/>
      <c r="D27" s="140"/>
      <c r="E27" s="140"/>
      <c r="F27" s="133">
        <f>F18-F22</f>
        <v>3814289734.79</v>
      </c>
      <c r="G27" s="142">
        <f>G18-G22</f>
        <v>0</v>
      </c>
      <c r="H27" s="143"/>
      <c r="I27" s="126"/>
    </row>
    <row r="28" spans="1:10" ht="11.25" customHeight="1" x14ac:dyDescent="0.2">
      <c r="A28" s="144"/>
      <c r="B28" s="144"/>
      <c r="C28" s="144"/>
      <c r="D28" s="144"/>
      <c r="E28" s="144"/>
      <c r="F28" s="144"/>
      <c r="G28" s="144"/>
      <c r="H28" s="122"/>
      <c r="I28" s="126"/>
    </row>
    <row r="29" spans="1:10" ht="11.25" customHeight="1" x14ac:dyDescent="0.2">
      <c r="A29" s="145" t="s">
        <v>86</v>
      </c>
      <c r="B29" s="145"/>
      <c r="C29" s="145"/>
      <c r="D29" s="145"/>
      <c r="E29" s="145"/>
      <c r="F29" s="146" t="s">
        <v>17</v>
      </c>
      <c r="G29" s="147" t="s">
        <v>18</v>
      </c>
      <c r="H29" s="148"/>
      <c r="I29" s="149"/>
    </row>
    <row r="30" spans="1:10" ht="11.25" customHeight="1" x14ac:dyDescent="0.2">
      <c r="A30" s="144" t="s">
        <v>87</v>
      </c>
      <c r="B30" s="144"/>
      <c r="C30" s="144"/>
      <c r="D30" s="144"/>
      <c r="E30" s="144"/>
      <c r="F30" s="150">
        <v>727254324000</v>
      </c>
      <c r="G30" s="151" t="s">
        <v>88</v>
      </c>
      <c r="H30" s="152"/>
      <c r="I30" s="126"/>
    </row>
    <row r="31" spans="1:10" ht="11.25" customHeight="1" x14ac:dyDescent="0.2">
      <c r="A31" s="144" t="s">
        <v>89</v>
      </c>
      <c r="B31" s="144"/>
      <c r="C31" s="144"/>
      <c r="D31" s="144"/>
      <c r="E31" s="144"/>
      <c r="F31" s="150">
        <f>F27+G27</f>
        <v>3814289734.79</v>
      </c>
      <c r="G31" s="153">
        <f>F31/F30*100</f>
        <v>0.52447811018996426</v>
      </c>
      <c r="H31" s="154"/>
      <c r="I31" s="126"/>
    </row>
    <row r="32" spans="1:10" ht="11.25" customHeight="1" x14ac:dyDescent="0.2">
      <c r="A32" s="155" t="s">
        <v>90</v>
      </c>
      <c r="B32" s="144"/>
      <c r="C32" s="144"/>
      <c r="D32" s="144"/>
      <c r="E32" s="144"/>
      <c r="F32" s="150">
        <f>0.0121*F30</f>
        <v>8799777320.3999996</v>
      </c>
      <c r="G32" s="156">
        <v>1.21</v>
      </c>
      <c r="H32" s="157"/>
      <c r="I32" s="126"/>
    </row>
    <row r="33" spans="1:10" ht="11.25" customHeight="1" x14ac:dyDescent="0.2">
      <c r="A33" s="144" t="s">
        <v>91</v>
      </c>
      <c r="B33" s="144"/>
      <c r="C33" s="144"/>
      <c r="D33" s="144"/>
      <c r="E33" s="144"/>
      <c r="F33" s="150">
        <f>0.011495*F30</f>
        <v>8359788454.3800001</v>
      </c>
      <c r="G33" s="156">
        <v>1.1495</v>
      </c>
      <c r="H33" s="157"/>
      <c r="I33" s="126"/>
      <c r="J33" s="158"/>
    </row>
    <row r="34" spans="1:10" ht="11.25" customHeight="1" x14ac:dyDescent="0.2">
      <c r="A34" s="144" t="s">
        <v>92</v>
      </c>
      <c r="B34" s="144"/>
      <c r="C34" s="144"/>
      <c r="D34" s="144"/>
      <c r="E34" s="144"/>
      <c r="F34" s="150">
        <f>0.01089*F30</f>
        <v>7919799588.3600006</v>
      </c>
      <c r="G34" s="156">
        <v>1.089</v>
      </c>
      <c r="H34" s="157"/>
    </row>
    <row r="35" spans="1:10" ht="11.25" customHeight="1" x14ac:dyDescent="0.2">
      <c r="A35" s="122" t="s">
        <v>93</v>
      </c>
      <c r="B35" s="122"/>
      <c r="C35" s="122"/>
      <c r="D35" s="122"/>
      <c r="E35" s="122"/>
      <c r="F35" s="122"/>
      <c r="G35" s="122"/>
      <c r="H35" s="122"/>
      <c r="J35" s="159"/>
    </row>
    <row r="36" spans="1:10" ht="21.75" customHeight="1" x14ac:dyDescent="0.2">
      <c r="A36" s="95" t="s">
        <v>94</v>
      </c>
      <c r="B36" s="95"/>
      <c r="C36" s="95"/>
      <c r="D36" s="95"/>
      <c r="E36" s="95"/>
      <c r="F36" s="95"/>
      <c r="G36" s="95"/>
      <c r="H36" s="95"/>
    </row>
    <row r="37" spans="1:10" ht="11.25" customHeight="1" x14ac:dyDescent="0.2">
      <c r="A37" s="95" t="s">
        <v>95</v>
      </c>
      <c r="B37" s="95"/>
      <c r="C37" s="95"/>
      <c r="D37" s="95"/>
      <c r="E37" s="95"/>
      <c r="F37" s="95"/>
      <c r="G37" s="95"/>
      <c r="H37" s="95"/>
    </row>
    <row r="38" spans="1:10" ht="11.25" customHeight="1" x14ac:dyDescent="0.2">
      <c r="A38" s="95" t="s">
        <v>96</v>
      </c>
      <c r="B38" s="95"/>
      <c r="C38" s="95"/>
      <c r="D38" s="95"/>
      <c r="E38" s="95"/>
      <c r="F38" s="95"/>
      <c r="G38" s="95"/>
      <c r="H38" s="95"/>
    </row>
    <row r="39" spans="1:10" ht="11.25" customHeight="1" x14ac:dyDescent="0.2">
      <c r="A39" s="95" t="s">
        <v>97</v>
      </c>
      <c r="B39" s="95"/>
      <c r="C39" s="95"/>
      <c r="D39" s="95"/>
      <c r="E39" s="95"/>
      <c r="F39" s="95"/>
      <c r="G39" s="95"/>
      <c r="H39" s="95"/>
    </row>
    <row r="40" spans="1:10" ht="11.25" customHeight="1" x14ac:dyDescent="0.2">
      <c r="A40" s="95" t="s">
        <v>98</v>
      </c>
      <c r="B40" s="95"/>
      <c r="C40" s="95"/>
      <c r="D40" s="95"/>
      <c r="E40" s="95"/>
      <c r="F40" s="95"/>
      <c r="G40" s="95"/>
      <c r="H40" s="95"/>
    </row>
    <row r="41" spans="1:10" ht="11.25" customHeight="1" x14ac:dyDescent="0.2">
      <c r="A41" s="95" t="s">
        <v>99</v>
      </c>
      <c r="B41" s="95"/>
      <c r="C41" s="95"/>
      <c r="D41" s="95"/>
      <c r="E41" s="95"/>
      <c r="F41" s="95"/>
      <c r="G41" s="95"/>
      <c r="H41" s="95"/>
    </row>
    <row r="42" spans="1:10" ht="11.25" customHeight="1" x14ac:dyDescent="0.2">
      <c r="A42" s="95"/>
    </row>
    <row r="43" spans="1:10" ht="11.25" customHeight="1" x14ac:dyDescent="0.2">
      <c r="A43" s="95"/>
    </row>
    <row r="44" spans="1:10" ht="60.75" customHeight="1" x14ac:dyDescent="0.2"/>
    <row r="45" spans="1:10" ht="14.25" customHeight="1" x14ac:dyDescent="0.2">
      <c r="A45" s="160" t="s">
        <v>63</v>
      </c>
      <c r="B45" s="161"/>
      <c r="C45" s="161"/>
      <c r="D45" s="161"/>
      <c r="E45" s="161"/>
      <c r="F45" s="161"/>
      <c r="G45" s="161"/>
      <c r="H45" s="162"/>
    </row>
    <row r="46" spans="1:10" ht="11.25" customHeight="1" x14ac:dyDescent="0.2">
      <c r="A46" s="161" t="s">
        <v>62</v>
      </c>
      <c r="B46" s="161"/>
      <c r="C46" s="161"/>
      <c r="D46" s="161"/>
      <c r="E46" s="161"/>
      <c r="F46" s="161"/>
      <c r="G46" s="161"/>
      <c r="H46" s="162"/>
    </row>
    <row r="50" spans="1:8" ht="42.75" customHeight="1" x14ac:dyDescent="0.2"/>
    <row r="51" spans="1:8" ht="15.75" customHeight="1" x14ac:dyDescent="0.2">
      <c r="A51" s="161" t="s">
        <v>59</v>
      </c>
      <c r="B51" s="161"/>
      <c r="C51" s="161"/>
      <c r="D51" s="160" t="s">
        <v>64</v>
      </c>
      <c r="E51" s="161"/>
      <c r="F51" s="161"/>
      <c r="G51" s="161"/>
      <c r="H51" s="162"/>
    </row>
    <row r="52" spans="1:8" ht="15.95" customHeight="1" x14ac:dyDescent="0.2">
      <c r="A52" s="160" t="s">
        <v>9</v>
      </c>
      <c r="B52" s="160"/>
      <c r="C52" s="160"/>
      <c r="D52" s="160" t="s">
        <v>65</v>
      </c>
      <c r="E52" s="161"/>
      <c r="F52" s="161"/>
      <c r="G52" s="161"/>
      <c r="H52" s="162"/>
    </row>
  </sheetData>
  <mergeCells count="18">
    <mergeCell ref="A45:G45"/>
    <mergeCell ref="A46:G46"/>
    <mergeCell ref="A51:C51"/>
    <mergeCell ref="D51:G51"/>
    <mergeCell ref="A52:C52"/>
    <mergeCell ref="D52:G52"/>
    <mergeCell ref="F11:G11"/>
    <mergeCell ref="F12:G12"/>
    <mergeCell ref="A13:E13"/>
    <mergeCell ref="A14:E14"/>
    <mergeCell ref="A16:E16"/>
    <mergeCell ref="A29:E29"/>
    <mergeCell ref="A3:G3"/>
    <mergeCell ref="A4:G4"/>
    <mergeCell ref="A5:G5"/>
    <mergeCell ref="A6:G6"/>
    <mergeCell ref="A7:G7"/>
    <mergeCell ref="A8:G8"/>
  </mergeCells>
  <pageMargins left="0.78740157499999996" right="0.78740157499999996" top="0.984251969" bottom="0.984251969" header="0.49212598499999999" footer="0.49212598499999999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3:J55"/>
  <sheetViews>
    <sheetView topLeftCell="A19" zoomScale="160" zoomScaleNormal="160" workbookViewId="0">
      <selection activeCell="I41" sqref="I41"/>
    </sheetView>
  </sheetViews>
  <sheetFormatPr defaultColWidth="21.140625" defaultRowHeight="14.1" customHeight="1" x14ac:dyDescent="0.15"/>
  <cols>
    <col min="1" max="1" width="3.42578125" style="24" customWidth="1"/>
    <col min="2" max="2" width="43" style="24" customWidth="1"/>
    <col min="3" max="3" width="13.85546875" style="24" customWidth="1"/>
    <col min="4" max="4" width="14.140625" style="24" customWidth="1"/>
    <col min="5" max="5" width="11.7109375" style="24" customWidth="1"/>
    <col min="6" max="6" width="14.140625" style="24" customWidth="1"/>
    <col min="7" max="7" width="12.140625" style="24" customWidth="1"/>
    <col min="8" max="8" width="13.7109375" style="24" customWidth="1"/>
    <col min="9" max="9" width="12.85546875" style="24" customWidth="1"/>
    <col min="10" max="10" width="12.7109375" style="24" customWidth="1"/>
    <col min="11" max="16384" width="21.140625" style="24"/>
  </cols>
  <sheetData>
    <row r="23" spans="2:10" ht="14.1" customHeight="1" x14ac:dyDescent="0.15">
      <c r="B23" s="81" t="s">
        <v>0</v>
      </c>
      <c r="C23" s="81"/>
      <c r="D23" s="81"/>
      <c r="E23" s="81"/>
      <c r="F23" s="81"/>
      <c r="G23" s="81"/>
      <c r="H23" s="81"/>
      <c r="I23" s="81"/>
      <c r="J23" s="81"/>
    </row>
    <row r="24" spans="2:10" ht="14.1" customHeight="1" x14ac:dyDescent="0.15">
      <c r="B24" s="72" t="s">
        <v>1</v>
      </c>
      <c r="C24" s="72"/>
      <c r="D24" s="72"/>
      <c r="E24" s="72"/>
      <c r="F24" s="72"/>
      <c r="G24" s="72"/>
      <c r="H24" s="72"/>
      <c r="I24" s="72"/>
      <c r="J24" s="72"/>
    </row>
    <row r="25" spans="2:10" ht="14.1" customHeight="1" x14ac:dyDescent="0.15">
      <c r="B25" s="82" t="s">
        <v>2</v>
      </c>
      <c r="C25" s="82"/>
      <c r="D25" s="82"/>
      <c r="E25" s="82"/>
      <c r="F25" s="82"/>
      <c r="G25" s="82"/>
      <c r="H25" s="82"/>
      <c r="I25" s="82"/>
      <c r="J25" s="82"/>
    </row>
    <row r="26" spans="2:10" ht="14.1" customHeight="1" x14ac:dyDescent="0.15">
      <c r="B26" s="83" t="s">
        <v>43</v>
      </c>
      <c r="C26" s="83"/>
      <c r="D26" s="83"/>
      <c r="E26" s="83"/>
      <c r="F26" s="83"/>
      <c r="G26" s="83"/>
      <c r="H26" s="83"/>
      <c r="I26" s="83"/>
      <c r="J26" s="83"/>
    </row>
    <row r="27" spans="2:10" ht="14.1" customHeight="1" x14ac:dyDescent="0.15">
      <c r="B27" s="82" t="s">
        <v>3</v>
      </c>
      <c r="C27" s="82"/>
      <c r="D27" s="82"/>
      <c r="E27" s="82"/>
      <c r="F27" s="82"/>
      <c r="G27" s="82"/>
      <c r="H27" s="82"/>
      <c r="I27" s="82"/>
      <c r="J27" s="82"/>
    </row>
    <row r="28" spans="2:10" ht="14.1" customHeight="1" x14ac:dyDescent="0.15">
      <c r="B28" s="72" t="s">
        <v>55</v>
      </c>
      <c r="C28" s="72"/>
      <c r="D28" s="72"/>
      <c r="E28" s="72"/>
      <c r="F28" s="72"/>
      <c r="G28" s="72"/>
      <c r="H28" s="72"/>
      <c r="I28" s="72"/>
      <c r="J28" s="72"/>
    </row>
    <row r="29" spans="2:10" ht="14.1" customHeight="1" x14ac:dyDescent="0.15">
      <c r="B29" s="82"/>
      <c r="C29" s="82"/>
      <c r="D29" s="82"/>
      <c r="E29" s="82"/>
      <c r="F29" s="25"/>
      <c r="G29" s="25"/>
      <c r="H29" s="25"/>
      <c r="I29" s="25"/>
      <c r="J29" s="25"/>
    </row>
    <row r="30" spans="2:10" ht="14.1" customHeight="1" x14ac:dyDescent="0.15">
      <c r="B30" s="85" t="s">
        <v>51</v>
      </c>
      <c r="C30" s="85"/>
      <c r="D30" s="85"/>
      <c r="E30" s="26"/>
      <c r="F30" s="25"/>
      <c r="G30" s="25"/>
      <c r="H30" s="25"/>
      <c r="I30" s="25"/>
      <c r="J30" s="27">
        <v>1</v>
      </c>
    </row>
    <row r="31" spans="2:10" ht="14.1" customHeight="1" x14ac:dyDescent="0.15">
      <c r="B31" s="86" t="s">
        <v>32</v>
      </c>
      <c r="C31" s="89" t="s">
        <v>33</v>
      </c>
      <c r="D31" s="91" t="s">
        <v>34</v>
      </c>
      <c r="E31" s="92"/>
      <c r="F31" s="92"/>
      <c r="G31" s="93"/>
      <c r="H31" s="77" t="s">
        <v>11</v>
      </c>
      <c r="I31" s="77" t="s">
        <v>35</v>
      </c>
      <c r="J31" s="77" t="s">
        <v>12</v>
      </c>
    </row>
    <row r="32" spans="2:10" ht="18.75" customHeight="1" x14ac:dyDescent="0.15">
      <c r="B32" s="87"/>
      <c r="C32" s="90"/>
      <c r="D32" s="80" t="s">
        <v>36</v>
      </c>
      <c r="E32" s="80"/>
      <c r="F32" s="77" t="s">
        <v>37</v>
      </c>
      <c r="G32" s="77" t="s">
        <v>38</v>
      </c>
      <c r="H32" s="78"/>
      <c r="I32" s="78"/>
      <c r="J32" s="78"/>
    </row>
    <row r="33" spans="2:10" ht="39" customHeight="1" x14ac:dyDescent="0.15">
      <c r="B33" s="87"/>
      <c r="C33" s="90"/>
      <c r="D33" s="37" t="s">
        <v>14</v>
      </c>
      <c r="E33" s="37" t="s">
        <v>13</v>
      </c>
      <c r="F33" s="78"/>
      <c r="G33" s="78"/>
      <c r="H33" s="78"/>
      <c r="I33" s="78"/>
      <c r="J33" s="78"/>
    </row>
    <row r="34" spans="2:10" ht="12" customHeight="1" x14ac:dyDescent="0.15">
      <c r="B34" s="88"/>
      <c r="C34" s="38" t="s">
        <v>4</v>
      </c>
      <c r="D34" s="38" t="s">
        <v>5</v>
      </c>
      <c r="E34" s="38" t="s">
        <v>39</v>
      </c>
      <c r="F34" s="32" t="s">
        <v>40</v>
      </c>
      <c r="G34" s="32" t="s">
        <v>41</v>
      </c>
      <c r="H34" s="33" t="s">
        <v>42</v>
      </c>
      <c r="I34" s="79"/>
      <c r="J34" s="79"/>
    </row>
    <row r="35" spans="2:10" ht="14.1" customHeight="1" x14ac:dyDescent="0.15">
      <c r="B35" s="29" t="s">
        <v>6</v>
      </c>
      <c r="C35" s="49">
        <f t="shared" ref="C35:I35" si="0">SUM(C36:C40)</f>
        <v>616967404.64999998</v>
      </c>
      <c r="D35" s="43">
        <f t="shared" si="0"/>
        <v>6338.0099999999993</v>
      </c>
      <c r="E35" s="49">
        <f t="shared" si="0"/>
        <v>0</v>
      </c>
      <c r="F35" s="49">
        <f t="shared" si="0"/>
        <v>339021.19</v>
      </c>
      <c r="G35" s="49">
        <f t="shared" si="0"/>
        <v>4386379.04</v>
      </c>
      <c r="H35" s="49">
        <f t="shared" si="0"/>
        <v>612235666.41000009</v>
      </c>
      <c r="I35" s="49">
        <f t="shared" si="0"/>
        <v>465131.78</v>
      </c>
      <c r="J35" s="43">
        <v>0</v>
      </c>
    </row>
    <row r="36" spans="2:10" ht="14.1" customHeight="1" x14ac:dyDescent="0.15">
      <c r="B36" s="47" t="s">
        <v>47</v>
      </c>
      <c r="C36" s="42">
        <v>412136331.62</v>
      </c>
      <c r="D36" s="42">
        <v>5436.19</v>
      </c>
      <c r="E36" s="42">
        <v>0</v>
      </c>
      <c r="F36" s="42">
        <v>103150.33</v>
      </c>
      <c r="G36" s="42">
        <v>38</v>
      </c>
      <c r="H36" s="42">
        <f>C36-D36-E36-F36-G36</f>
        <v>412027707.10000002</v>
      </c>
      <c r="I36" s="44">
        <v>316931.78000000003</v>
      </c>
      <c r="J36" s="41">
        <v>0</v>
      </c>
    </row>
    <row r="37" spans="2:10" s="52" customFormat="1" ht="14.1" customHeight="1" x14ac:dyDescent="0.15">
      <c r="B37" s="55" t="s">
        <v>53</v>
      </c>
      <c r="C37" s="54">
        <v>600656.49</v>
      </c>
      <c r="D37" s="54">
        <v>0</v>
      </c>
      <c r="E37" s="54">
        <v>0</v>
      </c>
      <c r="F37" s="54">
        <v>0</v>
      </c>
      <c r="G37" s="54">
        <v>0</v>
      </c>
      <c r="H37" s="54">
        <f t="shared" ref="H37:H40" si="1">C37-D37-E37-F37-G37</f>
        <v>600656.49</v>
      </c>
      <c r="I37" s="53">
        <v>0</v>
      </c>
      <c r="J37" s="54">
        <v>0</v>
      </c>
    </row>
    <row r="38" spans="2:10" ht="14.1" customHeight="1" x14ac:dyDescent="0.15">
      <c r="B38" s="28" t="s">
        <v>48</v>
      </c>
      <c r="C38" s="41">
        <v>198844075.5</v>
      </c>
      <c r="D38" s="41">
        <v>901.82</v>
      </c>
      <c r="E38" s="41">
        <v>0</v>
      </c>
      <c r="F38" s="41">
        <v>235870.86</v>
      </c>
      <c r="G38" s="41">
        <v>0</v>
      </c>
      <c r="H38" s="41">
        <f t="shared" si="1"/>
        <v>198607302.81999999</v>
      </c>
      <c r="I38" s="44">
        <v>148200</v>
      </c>
      <c r="J38" s="41">
        <v>0</v>
      </c>
    </row>
    <row r="39" spans="2:10" s="52" customFormat="1" ht="14.1" customHeight="1" x14ac:dyDescent="0.15">
      <c r="B39" s="55" t="s">
        <v>54</v>
      </c>
      <c r="C39" s="54">
        <v>1000000</v>
      </c>
      <c r="D39" s="54">
        <v>0</v>
      </c>
      <c r="E39" s="54">
        <v>0</v>
      </c>
      <c r="F39" s="54">
        <v>0</v>
      </c>
      <c r="G39" s="54">
        <v>0</v>
      </c>
      <c r="H39" s="54">
        <f t="shared" si="1"/>
        <v>1000000</v>
      </c>
      <c r="I39" s="53">
        <v>0</v>
      </c>
      <c r="J39" s="54">
        <v>0</v>
      </c>
    </row>
    <row r="40" spans="2:10" ht="13.5" customHeight="1" x14ac:dyDescent="0.15">
      <c r="B40" s="48" t="s">
        <v>49</v>
      </c>
      <c r="C40" s="45">
        <v>4386341.04</v>
      </c>
      <c r="D40" s="45">
        <v>0</v>
      </c>
      <c r="E40" s="45"/>
      <c r="F40" s="45">
        <v>0</v>
      </c>
      <c r="G40" s="45">
        <v>4386341.04</v>
      </c>
      <c r="H40" s="45">
        <f t="shared" si="1"/>
        <v>0</v>
      </c>
      <c r="I40" s="44">
        <v>0</v>
      </c>
      <c r="J40" s="41">
        <v>0</v>
      </c>
    </row>
    <row r="41" spans="2:10" ht="14.1" customHeight="1" x14ac:dyDescent="0.15">
      <c r="B41" s="29" t="s">
        <v>7</v>
      </c>
      <c r="C41" s="43">
        <f>C42</f>
        <v>308770163.68000001</v>
      </c>
      <c r="D41" s="43">
        <f t="shared" ref="D41:I41" si="2">SUM(D42)</f>
        <v>5283906.1100000003</v>
      </c>
      <c r="E41" s="43">
        <f t="shared" si="2"/>
        <v>717594.09</v>
      </c>
      <c r="F41" s="43">
        <f t="shared" si="2"/>
        <v>7866859.8600000003</v>
      </c>
      <c r="G41" s="43">
        <f t="shared" si="2"/>
        <v>96555.75</v>
      </c>
      <c r="H41" s="43">
        <f t="shared" si="2"/>
        <v>294805247.87</v>
      </c>
      <c r="I41" s="43">
        <f t="shared" si="2"/>
        <v>72755087.620000005</v>
      </c>
      <c r="J41" s="43">
        <v>0</v>
      </c>
    </row>
    <row r="42" spans="2:10" s="52" customFormat="1" ht="14.1" customHeight="1" x14ac:dyDescent="0.15">
      <c r="B42" s="56" t="s">
        <v>50</v>
      </c>
      <c r="C42" s="57">
        <v>308770163.68000001</v>
      </c>
      <c r="D42" s="57">
        <v>5283906.1100000003</v>
      </c>
      <c r="E42" s="57">
        <v>717594.09</v>
      </c>
      <c r="F42" s="57">
        <v>7866859.8600000003</v>
      </c>
      <c r="G42" s="58">
        <v>96555.75</v>
      </c>
      <c r="H42" s="59">
        <f>C42-D42-E42-F42-G42</f>
        <v>294805247.87</v>
      </c>
      <c r="I42" s="60">
        <v>72755087.620000005</v>
      </c>
      <c r="J42" s="58">
        <v>0</v>
      </c>
    </row>
    <row r="43" spans="2:10" ht="14.1" customHeight="1" x14ac:dyDescent="0.15">
      <c r="B43" s="29" t="s">
        <v>8</v>
      </c>
      <c r="C43" s="46">
        <f>C41+C35</f>
        <v>925737568.32999992</v>
      </c>
      <c r="D43" s="46">
        <f t="shared" ref="D43:I43" si="3">D35+D41</f>
        <v>5290244.12</v>
      </c>
      <c r="E43" s="46">
        <f t="shared" si="3"/>
        <v>717594.09</v>
      </c>
      <c r="F43" s="46">
        <f t="shared" si="3"/>
        <v>8205881.0500000007</v>
      </c>
      <c r="G43" s="46">
        <f t="shared" si="3"/>
        <v>4482934.79</v>
      </c>
      <c r="H43" s="46">
        <f t="shared" si="3"/>
        <v>907040914.28000009</v>
      </c>
      <c r="I43" s="46">
        <f t="shared" si="3"/>
        <v>73220219.400000006</v>
      </c>
      <c r="J43" s="43">
        <v>0</v>
      </c>
    </row>
    <row r="44" spans="2:10" ht="9" x14ac:dyDescent="0.15">
      <c r="B44" s="75" t="s">
        <v>58</v>
      </c>
      <c r="C44" s="76"/>
      <c r="D44" s="76"/>
      <c r="E44" s="76"/>
      <c r="F44" s="25"/>
      <c r="G44" s="34"/>
      <c r="H44" s="25"/>
      <c r="I44" s="25"/>
      <c r="J44" s="25"/>
    </row>
    <row r="45" spans="2:10" ht="14.1" customHeight="1" x14ac:dyDescent="0.15">
      <c r="B45" s="50" t="s">
        <v>56</v>
      </c>
      <c r="C45" s="50"/>
      <c r="D45" s="50"/>
      <c r="E45" s="50"/>
      <c r="F45" s="50"/>
      <c r="G45" s="50"/>
      <c r="H45" s="50"/>
      <c r="I45" s="50"/>
      <c r="J45" s="50"/>
    </row>
    <row r="46" spans="2:10" ht="14.1" customHeight="1" x14ac:dyDescent="0.15">
      <c r="B46" s="50"/>
      <c r="C46" s="50"/>
      <c r="D46" s="50"/>
      <c r="E46" s="50"/>
      <c r="F46" s="50"/>
      <c r="G46" s="50"/>
      <c r="H46" s="50"/>
      <c r="I46" s="50"/>
      <c r="J46" s="50"/>
    </row>
    <row r="47" spans="2:10" ht="14.1" customHeight="1" x14ac:dyDescent="0.15">
      <c r="B47" s="50"/>
      <c r="C47" s="50"/>
      <c r="D47" s="50"/>
      <c r="E47" s="50"/>
      <c r="F47" s="50"/>
      <c r="G47" s="50"/>
      <c r="H47" s="50"/>
      <c r="I47" s="50"/>
      <c r="J47" s="50"/>
    </row>
    <row r="48" spans="2:10" ht="14.1" customHeight="1" x14ac:dyDescent="0.15">
      <c r="B48" s="50"/>
      <c r="C48" s="50"/>
      <c r="D48" s="50"/>
      <c r="E48" s="50"/>
      <c r="F48" s="50"/>
      <c r="G48" s="50"/>
      <c r="H48" s="50"/>
      <c r="I48" s="50"/>
      <c r="J48" s="50"/>
    </row>
    <row r="49" spans="2:10" ht="14.1" customHeight="1" x14ac:dyDescent="0.15">
      <c r="B49" s="50"/>
      <c r="C49" s="50"/>
      <c r="D49" s="50"/>
      <c r="E49" s="50"/>
      <c r="F49" s="50"/>
      <c r="G49" s="50"/>
      <c r="H49" s="50"/>
      <c r="I49" s="50"/>
      <c r="J49" s="50"/>
    </row>
    <row r="50" spans="2:10" ht="10.5" customHeight="1" x14ac:dyDescent="0.15">
      <c r="B50" s="73" t="s">
        <v>66</v>
      </c>
      <c r="C50" s="73"/>
      <c r="D50" s="73"/>
      <c r="E50" s="73"/>
      <c r="F50" s="73"/>
      <c r="G50" s="73"/>
      <c r="H50" s="73"/>
      <c r="I50" s="73"/>
      <c r="J50" s="73"/>
    </row>
    <row r="51" spans="2:10" ht="14.1" customHeight="1" x14ac:dyDescent="0.15">
      <c r="B51" s="74" t="s">
        <v>62</v>
      </c>
      <c r="C51" s="74"/>
      <c r="D51" s="74"/>
      <c r="E51" s="74"/>
      <c r="F51" s="74"/>
      <c r="G51" s="74"/>
      <c r="H51" s="74"/>
      <c r="I51" s="74"/>
      <c r="J51" s="74"/>
    </row>
    <row r="52" spans="2:10" ht="14.1" customHeight="1" x14ac:dyDescent="0.15">
      <c r="B52" s="30"/>
      <c r="C52" s="31"/>
      <c r="D52" s="30"/>
      <c r="E52" s="30"/>
      <c r="F52" s="25"/>
      <c r="G52" s="25"/>
      <c r="H52" s="25"/>
      <c r="I52" s="25"/>
      <c r="J52" s="25"/>
    </row>
    <row r="53" spans="2:10" ht="14.1" customHeight="1" x14ac:dyDescent="0.15">
      <c r="B53" s="30"/>
      <c r="C53" s="31"/>
      <c r="D53" s="30"/>
      <c r="E53" s="30"/>
      <c r="F53" s="25"/>
      <c r="G53" s="25"/>
      <c r="H53" s="25"/>
      <c r="I53" s="25"/>
      <c r="J53" s="25"/>
    </row>
    <row r="54" spans="2:10" ht="14.1" customHeight="1" x14ac:dyDescent="0.15">
      <c r="B54" s="36" t="s">
        <v>59</v>
      </c>
      <c r="C54" s="31"/>
      <c r="F54" s="25"/>
      <c r="G54" s="25"/>
      <c r="H54" s="84" t="s">
        <v>64</v>
      </c>
      <c r="I54" s="84"/>
      <c r="J54" s="25"/>
    </row>
    <row r="55" spans="2:10" ht="14.1" customHeight="1" x14ac:dyDescent="0.15">
      <c r="B55" s="36" t="s">
        <v>9</v>
      </c>
      <c r="C55" s="31"/>
      <c r="F55" s="25"/>
      <c r="G55" s="84" t="s">
        <v>65</v>
      </c>
      <c r="H55" s="84"/>
      <c r="I55" s="84"/>
      <c r="J55" s="84"/>
    </row>
  </sheetData>
  <mergeCells count="22">
    <mergeCell ref="G55:J55"/>
    <mergeCell ref="H31:H33"/>
    <mergeCell ref="B29:E29"/>
    <mergeCell ref="B30:D30"/>
    <mergeCell ref="B31:B34"/>
    <mergeCell ref="C31:C33"/>
    <mergeCell ref="D31:G31"/>
    <mergeCell ref="H54:I54"/>
    <mergeCell ref="B23:J23"/>
    <mergeCell ref="B24:J24"/>
    <mergeCell ref="B25:J25"/>
    <mergeCell ref="B26:J26"/>
    <mergeCell ref="B27:J27"/>
    <mergeCell ref="B28:J28"/>
    <mergeCell ref="B50:J50"/>
    <mergeCell ref="B51:J51"/>
    <mergeCell ref="B44:E44"/>
    <mergeCell ref="I31:I34"/>
    <mergeCell ref="J31:J34"/>
    <mergeCell ref="D32:E32"/>
    <mergeCell ref="F32:F33"/>
    <mergeCell ref="G32:G33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H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4:D67"/>
  <sheetViews>
    <sheetView showGridLines="0" topLeftCell="A16" zoomScale="148" zoomScaleNormal="148" workbookViewId="0">
      <selection activeCell="A21" sqref="A21"/>
    </sheetView>
  </sheetViews>
  <sheetFormatPr defaultRowHeight="11.25" x14ac:dyDescent="0.25"/>
  <cols>
    <col min="1" max="1" width="63.140625" style="4" bestFit="1" customWidth="1"/>
    <col min="2" max="2" width="32.5703125" style="3" customWidth="1"/>
    <col min="3" max="3" width="40.5703125" style="4" bestFit="1" customWidth="1"/>
    <col min="4" max="4" width="12.85546875" style="4" bestFit="1" customWidth="1"/>
    <col min="5" max="246" width="9.140625" style="4"/>
    <col min="247" max="247" width="63.140625" style="4" bestFit="1" customWidth="1"/>
    <col min="248" max="248" width="32.5703125" style="4" customWidth="1"/>
    <col min="249" max="249" width="40.5703125" style="4" bestFit="1" customWidth="1"/>
    <col min="250" max="502" width="9.140625" style="4"/>
    <col min="503" max="503" width="63.140625" style="4" bestFit="1" customWidth="1"/>
    <col min="504" max="504" width="32.5703125" style="4" customWidth="1"/>
    <col min="505" max="505" width="40.5703125" style="4" bestFit="1" customWidth="1"/>
    <col min="506" max="758" width="9.140625" style="4"/>
    <col min="759" max="759" width="63.140625" style="4" bestFit="1" customWidth="1"/>
    <col min="760" max="760" width="32.5703125" style="4" customWidth="1"/>
    <col min="761" max="761" width="40.5703125" style="4" bestFit="1" customWidth="1"/>
    <col min="762" max="1014" width="9.140625" style="4"/>
    <col min="1015" max="1015" width="63.140625" style="4" bestFit="1" customWidth="1"/>
    <col min="1016" max="1016" width="32.5703125" style="4" customWidth="1"/>
    <col min="1017" max="1017" width="40.5703125" style="4" bestFit="1" customWidth="1"/>
    <col min="1018" max="1270" width="9.140625" style="4"/>
    <col min="1271" max="1271" width="63.140625" style="4" bestFit="1" customWidth="1"/>
    <col min="1272" max="1272" width="32.5703125" style="4" customWidth="1"/>
    <col min="1273" max="1273" width="40.5703125" style="4" bestFit="1" customWidth="1"/>
    <col min="1274" max="1526" width="9.140625" style="4"/>
    <col min="1527" max="1527" width="63.140625" style="4" bestFit="1" customWidth="1"/>
    <col min="1528" max="1528" width="32.5703125" style="4" customWidth="1"/>
    <col min="1529" max="1529" width="40.5703125" style="4" bestFit="1" customWidth="1"/>
    <col min="1530" max="1782" width="9.140625" style="4"/>
    <col min="1783" max="1783" width="63.140625" style="4" bestFit="1" customWidth="1"/>
    <col min="1784" max="1784" width="32.5703125" style="4" customWidth="1"/>
    <col min="1785" max="1785" width="40.5703125" style="4" bestFit="1" customWidth="1"/>
    <col min="1786" max="2038" width="9.140625" style="4"/>
    <col min="2039" max="2039" width="63.140625" style="4" bestFit="1" customWidth="1"/>
    <col min="2040" max="2040" width="32.5703125" style="4" customWidth="1"/>
    <col min="2041" max="2041" width="40.5703125" style="4" bestFit="1" customWidth="1"/>
    <col min="2042" max="2294" width="9.140625" style="4"/>
    <col min="2295" max="2295" width="63.140625" style="4" bestFit="1" customWidth="1"/>
    <col min="2296" max="2296" width="32.5703125" style="4" customWidth="1"/>
    <col min="2297" max="2297" width="40.5703125" style="4" bestFit="1" customWidth="1"/>
    <col min="2298" max="2550" width="9.140625" style="4"/>
    <col min="2551" max="2551" width="63.140625" style="4" bestFit="1" customWidth="1"/>
    <col min="2552" max="2552" width="32.5703125" style="4" customWidth="1"/>
    <col min="2553" max="2553" width="40.5703125" style="4" bestFit="1" customWidth="1"/>
    <col min="2554" max="2806" width="9.140625" style="4"/>
    <col min="2807" max="2807" width="63.140625" style="4" bestFit="1" customWidth="1"/>
    <col min="2808" max="2808" width="32.5703125" style="4" customWidth="1"/>
    <col min="2809" max="2809" width="40.5703125" style="4" bestFit="1" customWidth="1"/>
    <col min="2810" max="3062" width="9.140625" style="4"/>
    <col min="3063" max="3063" width="63.140625" style="4" bestFit="1" customWidth="1"/>
    <col min="3064" max="3064" width="32.5703125" style="4" customWidth="1"/>
    <col min="3065" max="3065" width="40.5703125" style="4" bestFit="1" customWidth="1"/>
    <col min="3066" max="3318" width="9.140625" style="4"/>
    <col min="3319" max="3319" width="63.140625" style="4" bestFit="1" customWidth="1"/>
    <col min="3320" max="3320" width="32.5703125" style="4" customWidth="1"/>
    <col min="3321" max="3321" width="40.5703125" style="4" bestFit="1" customWidth="1"/>
    <col min="3322" max="3574" width="9.140625" style="4"/>
    <col min="3575" max="3575" width="63.140625" style="4" bestFit="1" customWidth="1"/>
    <col min="3576" max="3576" width="32.5703125" style="4" customWidth="1"/>
    <col min="3577" max="3577" width="40.5703125" style="4" bestFit="1" customWidth="1"/>
    <col min="3578" max="3830" width="9.140625" style="4"/>
    <col min="3831" max="3831" width="63.140625" style="4" bestFit="1" customWidth="1"/>
    <col min="3832" max="3832" width="32.5703125" style="4" customWidth="1"/>
    <col min="3833" max="3833" width="40.5703125" style="4" bestFit="1" customWidth="1"/>
    <col min="3834" max="4086" width="9.140625" style="4"/>
    <col min="4087" max="4087" width="63.140625" style="4" bestFit="1" customWidth="1"/>
    <col min="4088" max="4088" width="32.5703125" style="4" customWidth="1"/>
    <col min="4089" max="4089" width="40.5703125" style="4" bestFit="1" customWidth="1"/>
    <col min="4090" max="4342" width="9.140625" style="4"/>
    <col min="4343" max="4343" width="63.140625" style="4" bestFit="1" customWidth="1"/>
    <col min="4344" max="4344" width="32.5703125" style="4" customWidth="1"/>
    <col min="4345" max="4345" width="40.5703125" style="4" bestFit="1" customWidth="1"/>
    <col min="4346" max="4598" width="9.140625" style="4"/>
    <col min="4599" max="4599" width="63.140625" style="4" bestFit="1" customWidth="1"/>
    <col min="4600" max="4600" width="32.5703125" style="4" customWidth="1"/>
    <col min="4601" max="4601" width="40.5703125" style="4" bestFit="1" customWidth="1"/>
    <col min="4602" max="4854" width="9.140625" style="4"/>
    <col min="4855" max="4855" width="63.140625" style="4" bestFit="1" customWidth="1"/>
    <col min="4856" max="4856" width="32.5703125" style="4" customWidth="1"/>
    <col min="4857" max="4857" width="40.5703125" style="4" bestFit="1" customWidth="1"/>
    <col min="4858" max="5110" width="9.140625" style="4"/>
    <col min="5111" max="5111" width="63.140625" style="4" bestFit="1" customWidth="1"/>
    <col min="5112" max="5112" width="32.5703125" style="4" customWidth="1"/>
    <col min="5113" max="5113" width="40.5703125" style="4" bestFit="1" customWidth="1"/>
    <col min="5114" max="5366" width="9.140625" style="4"/>
    <col min="5367" max="5367" width="63.140625" style="4" bestFit="1" customWidth="1"/>
    <col min="5368" max="5368" width="32.5703125" style="4" customWidth="1"/>
    <col min="5369" max="5369" width="40.5703125" style="4" bestFit="1" customWidth="1"/>
    <col min="5370" max="5622" width="9.140625" style="4"/>
    <col min="5623" max="5623" width="63.140625" style="4" bestFit="1" customWidth="1"/>
    <col min="5624" max="5624" width="32.5703125" style="4" customWidth="1"/>
    <col min="5625" max="5625" width="40.5703125" style="4" bestFit="1" customWidth="1"/>
    <col min="5626" max="5878" width="9.140625" style="4"/>
    <col min="5879" max="5879" width="63.140625" style="4" bestFit="1" customWidth="1"/>
    <col min="5880" max="5880" width="32.5703125" style="4" customWidth="1"/>
    <col min="5881" max="5881" width="40.5703125" style="4" bestFit="1" customWidth="1"/>
    <col min="5882" max="6134" width="9.140625" style="4"/>
    <col min="6135" max="6135" width="63.140625" style="4" bestFit="1" customWidth="1"/>
    <col min="6136" max="6136" width="32.5703125" style="4" customWidth="1"/>
    <col min="6137" max="6137" width="40.5703125" style="4" bestFit="1" customWidth="1"/>
    <col min="6138" max="6390" width="9.140625" style="4"/>
    <col min="6391" max="6391" width="63.140625" style="4" bestFit="1" customWidth="1"/>
    <col min="6392" max="6392" width="32.5703125" style="4" customWidth="1"/>
    <col min="6393" max="6393" width="40.5703125" style="4" bestFit="1" customWidth="1"/>
    <col min="6394" max="6646" width="9.140625" style="4"/>
    <col min="6647" max="6647" width="63.140625" style="4" bestFit="1" customWidth="1"/>
    <col min="6648" max="6648" width="32.5703125" style="4" customWidth="1"/>
    <col min="6649" max="6649" width="40.5703125" style="4" bestFit="1" customWidth="1"/>
    <col min="6650" max="6902" width="9.140625" style="4"/>
    <col min="6903" max="6903" width="63.140625" style="4" bestFit="1" customWidth="1"/>
    <col min="6904" max="6904" width="32.5703125" style="4" customWidth="1"/>
    <col min="6905" max="6905" width="40.5703125" style="4" bestFit="1" customWidth="1"/>
    <col min="6906" max="7158" width="9.140625" style="4"/>
    <col min="7159" max="7159" width="63.140625" style="4" bestFit="1" customWidth="1"/>
    <col min="7160" max="7160" width="32.5703125" style="4" customWidth="1"/>
    <col min="7161" max="7161" width="40.5703125" style="4" bestFit="1" customWidth="1"/>
    <col min="7162" max="7414" width="9.140625" style="4"/>
    <col min="7415" max="7415" width="63.140625" style="4" bestFit="1" customWidth="1"/>
    <col min="7416" max="7416" width="32.5703125" style="4" customWidth="1"/>
    <col min="7417" max="7417" width="40.5703125" style="4" bestFit="1" customWidth="1"/>
    <col min="7418" max="7670" width="9.140625" style="4"/>
    <col min="7671" max="7671" width="63.140625" style="4" bestFit="1" customWidth="1"/>
    <col min="7672" max="7672" width="32.5703125" style="4" customWidth="1"/>
    <col min="7673" max="7673" width="40.5703125" style="4" bestFit="1" customWidth="1"/>
    <col min="7674" max="7926" width="9.140625" style="4"/>
    <col min="7927" max="7927" width="63.140625" style="4" bestFit="1" customWidth="1"/>
    <col min="7928" max="7928" width="32.5703125" style="4" customWidth="1"/>
    <col min="7929" max="7929" width="40.5703125" style="4" bestFit="1" customWidth="1"/>
    <col min="7930" max="8182" width="9.140625" style="4"/>
    <col min="8183" max="8183" width="63.140625" style="4" bestFit="1" customWidth="1"/>
    <col min="8184" max="8184" width="32.5703125" style="4" customWidth="1"/>
    <col min="8185" max="8185" width="40.5703125" style="4" bestFit="1" customWidth="1"/>
    <col min="8186" max="8438" width="9.140625" style="4"/>
    <col min="8439" max="8439" width="63.140625" style="4" bestFit="1" customWidth="1"/>
    <col min="8440" max="8440" width="32.5703125" style="4" customWidth="1"/>
    <col min="8441" max="8441" width="40.5703125" style="4" bestFit="1" customWidth="1"/>
    <col min="8442" max="8694" width="9.140625" style="4"/>
    <col min="8695" max="8695" width="63.140625" style="4" bestFit="1" customWidth="1"/>
    <col min="8696" max="8696" width="32.5703125" style="4" customWidth="1"/>
    <col min="8697" max="8697" width="40.5703125" style="4" bestFit="1" customWidth="1"/>
    <col min="8698" max="8950" width="9.140625" style="4"/>
    <col min="8951" max="8951" width="63.140625" style="4" bestFit="1" customWidth="1"/>
    <col min="8952" max="8952" width="32.5703125" style="4" customWidth="1"/>
    <col min="8953" max="8953" width="40.5703125" style="4" bestFit="1" customWidth="1"/>
    <col min="8954" max="9206" width="9.140625" style="4"/>
    <col min="9207" max="9207" width="63.140625" style="4" bestFit="1" customWidth="1"/>
    <col min="9208" max="9208" width="32.5703125" style="4" customWidth="1"/>
    <col min="9209" max="9209" width="40.5703125" style="4" bestFit="1" customWidth="1"/>
    <col min="9210" max="9462" width="9.140625" style="4"/>
    <col min="9463" max="9463" width="63.140625" style="4" bestFit="1" customWidth="1"/>
    <col min="9464" max="9464" width="32.5703125" style="4" customWidth="1"/>
    <col min="9465" max="9465" width="40.5703125" style="4" bestFit="1" customWidth="1"/>
    <col min="9466" max="9718" width="9.140625" style="4"/>
    <col min="9719" max="9719" width="63.140625" style="4" bestFit="1" customWidth="1"/>
    <col min="9720" max="9720" width="32.5703125" style="4" customWidth="1"/>
    <col min="9721" max="9721" width="40.5703125" style="4" bestFit="1" customWidth="1"/>
    <col min="9722" max="9974" width="9.140625" style="4"/>
    <col min="9975" max="9975" width="63.140625" style="4" bestFit="1" customWidth="1"/>
    <col min="9976" max="9976" width="32.5703125" style="4" customWidth="1"/>
    <col min="9977" max="9977" width="40.5703125" style="4" bestFit="1" customWidth="1"/>
    <col min="9978" max="10230" width="9.140625" style="4"/>
    <col min="10231" max="10231" width="63.140625" style="4" bestFit="1" customWidth="1"/>
    <col min="10232" max="10232" width="32.5703125" style="4" customWidth="1"/>
    <col min="10233" max="10233" width="40.5703125" style="4" bestFit="1" customWidth="1"/>
    <col min="10234" max="10486" width="9.140625" style="4"/>
    <col min="10487" max="10487" width="63.140625" style="4" bestFit="1" customWidth="1"/>
    <col min="10488" max="10488" width="32.5703125" style="4" customWidth="1"/>
    <col min="10489" max="10489" width="40.5703125" style="4" bestFit="1" customWidth="1"/>
    <col min="10490" max="10742" width="9.140625" style="4"/>
    <col min="10743" max="10743" width="63.140625" style="4" bestFit="1" customWidth="1"/>
    <col min="10744" max="10744" width="32.5703125" style="4" customWidth="1"/>
    <col min="10745" max="10745" width="40.5703125" style="4" bestFit="1" customWidth="1"/>
    <col min="10746" max="10998" width="9.140625" style="4"/>
    <col min="10999" max="10999" width="63.140625" style="4" bestFit="1" customWidth="1"/>
    <col min="11000" max="11000" width="32.5703125" style="4" customWidth="1"/>
    <col min="11001" max="11001" width="40.5703125" style="4" bestFit="1" customWidth="1"/>
    <col min="11002" max="11254" width="9.140625" style="4"/>
    <col min="11255" max="11255" width="63.140625" style="4" bestFit="1" customWidth="1"/>
    <col min="11256" max="11256" width="32.5703125" style="4" customWidth="1"/>
    <col min="11257" max="11257" width="40.5703125" style="4" bestFit="1" customWidth="1"/>
    <col min="11258" max="11510" width="9.140625" style="4"/>
    <col min="11511" max="11511" width="63.140625" style="4" bestFit="1" customWidth="1"/>
    <col min="11512" max="11512" width="32.5703125" style="4" customWidth="1"/>
    <col min="11513" max="11513" width="40.5703125" style="4" bestFit="1" customWidth="1"/>
    <col min="11514" max="11766" width="9.140625" style="4"/>
    <col min="11767" max="11767" width="63.140625" style="4" bestFit="1" customWidth="1"/>
    <col min="11768" max="11768" width="32.5703125" style="4" customWidth="1"/>
    <col min="11769" max="11769" width="40.5703125" style="4" bestFit="1" customWidth="1"/>
    <col min="11770" max="12022" width="9.140625" style="4"/>
    <col min="12023" max="12023" width="63.140625" style="4" bestFit="1" customWidth="1"/>
    <col min="12024" max="12024" width="32.5703125" style="4" customWidth="1"/>
    <col min="12025" max="12025" width="40.5703125" style="4" bestFit="1" customWidth="1"/>
    <col min="12026" max="12278" width="9.140625" style="4"/>
    <col min="12279" max="12279" width="63.140625" style="4" bestFit="1" customWidth="1"/>
    <col min="12280" max="12280" width="32.5703125" style="4" customWidth="1"/>
    <col min="12281" max="12281" width="40.5703125" style="4" bestFit="1" customWidth="1"/>
    <col min="12282" max="12534" width="9.140625" style="4"/>
    <col min="12535" max="12535" width="63.140625" style="4" bestFit="1" customWidth="1"/>
    <col min="12536" max="12536" width="32.5703125" style="4" customWidth="1"/>
    <col min="12537" max="12537" width="40.5703125" style="4" bestFit="1" customWidth="1"/>
    <col min="12538" max="12790" width="9.140625" style="4"/>
    <col min="12791" max="12791" width="63.140625" style="4" bestFit="1" customWidth="1"/>
    <col min="12792" max="12792" width="32.5703125" style="4" customWidth="1"/>
    <col min="12793" max="12793" width="40.5703125" style="4" bestFit="1" customWidth="1"/>
    <col min="12794" max="13046" width="9.140625" style="4"/>
    <col min="13047" max="13047" width="63.140625" style="4" bestFit="1" customWidth="1"/>
    <col min="13048" max="13048" width="32.5703125" style="4" customWidth="1"/>
    <col min="13049" max="13049" width="40.5703125" style="4" bestFit="1" customWidth="1"/>
    <col min="13050" max="13302" width="9.140625" style="4"/>
    <col min="13303" max="13303" width="63.140625" style="4" bestFit="1" customWidth="1"/>
    <col min="13304" max="13304" width="32.5703125" style="4" customWidth="1"/>
    <col min="13305" max="13305" width="40.5703125" style="4" bestFit="1" customWidth="1"/>
    <col min="13306" max="13558" width="9.140625" style="4"/>
    <col min="13559" max="13559" width="63.140625" style="4" bestFit="1" customWidth="1"/>
    <col min="13560" max="13560" width="32.5703125" style="4" customWidth="1"/>
    <col min="13561" max="13561" width="40.5703125" style="4" bestFit="1" customWidth="1"/>
    <col min="13562" max="13814" width="9.140625" style="4"/>
    <col min="13815" max="13815" width="63.140625" style="4" bestFit="1" customWidth="1"/>
    <col min="13816" max="13816" width="32.5703125" style="4" customWidth="1"/>
    <col min="13817" max="13817" width="40.5703125" style="4" bestFit="1" customWidth="1"/>
    <col min="13818" max="14070" width="9.140625" style="4"/>
    <col min="14071" max="14071" width="63.140625" style="4" bestFit="1" customWidth="1"/>
    <col min="14072" max="14072" width="32.5703125" style="4" customWidth="1"/>
    <col min="14073" max="14073" width="40.5703125" style="4" bestFit="1" customWidth="1"/>
    <col min="14074" max="14326" width="9.140625" style="4"/>
    <col min="14327" max="14327" width="63.140625" style="4" bestFit="1" customWidth="1"/>
    <col min="14328" max="14328" width="32.5703125" style="4" customWidth="1"/>
    <col min="14329" max="14329" width="40.5703125" style="4" bestFit="1" customWidth="1"/>
    <col min="14330" max="14582" width="9.140625" style="4"/>
    <col min="14583" max="14583" width="63.140625" style="4" bestFit="1" customWidth="1"/>
    <col min="14584" max="14584" width="32.5703125" style="4" customWidth="1"/>
    <col min="14585" max="14585" width="40.5703125" style="4" bestFit="1" customWidth="1"/>
    <col min="14586" max="14838" width="9.140625" style="4"/>
    <col min="14839" max="14839" width="63.140625" style="4" bestFit="1" customWidth="1"/>
    <col min="14840" max="14840" width="32.5703125" style="4" customWidth="1"/>
    <col min="14841" max="14841" width="40.5703125" style="4" bestFit="1" customWidth="1"/>
    <col min="14842" max="15094" width="9.140625" style="4"/>
    <col min="15095" max="15095" width="63.140625" style="4" bestFit="1" customWidth="1"/>
    <col min="15096" max="15096" width="32.5703125" style="4" customWidth="1"/>
    <col min="15097" max="15097" width="40.5703125" style="4" bestFit="1" customWidth="1"/>
    <col min="15098" max="15350" width="9.140625" style="4"/>
    <col min="15351" max="15351" width="63.140625" style="4" bestFit="1" customWidth="1"/>
    <col min="15352" max="15352" width="32.5703125" style="4" customWidth="1"/>
    <col min="15353" max="15353" width="40.5703125" style="4" bestFit="1" customWidth="1"/>
    <col min="15354" max="15606" width="9.140625" style="4"/>
    <col min="15607" max="15607" width="63.140625" style="4" bestFit="1" customWidth="1"/>
    <col min="15608" max="15608" width="32.5703125" style="4" customWidth="1"/>
    <col min="15609" max="15609" width="40.5703125" style="4" bestFit="1" customWidth="1"/>
    <col min="15610" max="15862" width="9.140625" style="4"/>
    <col min="15863" max="15863" width="63.140625" style="4" bestFit="1" customWidth="1"/>
    <col min="15864" max="15864" width="32.5703125" style="4" customWidth="1"/>
    <col min="15865" max="15865" width="40.5703125" style="4" bestFit="1" customWidth="1"/>
    <col min="15866" max="16118" width="9.140625" style="4"/>
    <col min="16119" max="16119" width="63.140625" style="4" bestFit="1" customWidth="1"/>
    <col min="16120" max="16120" width="32.5703125" style="4" customWidth="1"/>
    <col min="16121" max="16121" width="40.5703125" style="4" bestFit="1" customWidth="1"/>
    <col min="16122" max="16384" width="9.140625" style="4"/>
  </cols>
  <sheetData>
    <row r="24" spans="1:3" ht="13.5" customHeight="1" x14ac:dyDescent="0.25">
      <c r="A24" s="65" t="s">
        <v>0</v>
      </c>
      <c r="B24" s="65"/>
      <c r="C24" s="65"/>
    </row>
    <row r="25" spans="1:3" ht="13.5" customHeight="1" x14ac:dyDescent="0.25">
      <c r="A25" s="65" t="s">
        <v>1</v>
      </c>
      <c r="B25" s="65"/>
      <c r="C25" s="65"/>
    </row>
    <row r="26" spans="1:3" ht="13.5" customHeight="1" x14ac:dyDescent="0.25">
      <c r="A26" s="65" t="s">
        <v>2</v>
      </c>
      <c r="B26" s="65"/>
      <c r="C26" s="65"/>
    </row>
    <row r="27" spans="1:3" s="5" customFormat="1" ht="13.5" customHeight="1" x14ac:dyDescent="0.25">
      <c r="A27" s="66" t="s">
        <v>15</v>
      </c>
      <c r="B27" s="66"/>
      <c r="C27" s="66"/>
    </row>
    <row r="28" spans="1:3" s="5" customFormat="1" ht="13.5" customHeight="1" x14ac:dyDescent="0.25">
      <c r="A28" s="65" t="s">
        <v>3</v>
      </c>
      <c r="B28" s="65"/>
      <c r="C28" s="65"/>
    </row>
    <row r="29" spans="1:3" s="5" customFormat="1" ht="13.5" customHeight="1" x14ac:dyDescent="0.25">
      <c r="A29" s="67" t="s">
        <v>55</v>
      </c>
      <c r="B29" s="67"/>
      <c r="C29" s="67"/>
    </row>
    <row r="30" spans="1:3" ht="11.25" customHeight="1" x14ac:dyDescent="0.25">
      <c r="A30" s="6"/>
      <c r="C30" s="6"/>
    </row>
    <row r="31" spans="1:3" ht="11.25" customHeight="1" x14ac:dyDescent="0.25">
      <c r="A31" s="4" t="s">
        <v>52</v>
      </c>
      <c r="C31" s="7">
        <v>1</v>
      </c>
    </row>
    <row r="32" spans="1:3" ht="11.25" customHeight="1" x14ac:dyDescent="0.25">
      <c r="A32" s="22" t="s">
        <v>44</v>
      </c>
      <c r="B32" s="69" t="s">
        <v>45</v>
      </c>
      <c r="C32" s="70"/>
    </row>
    <row r="33" spans="1:3" ht="11.25" customHeight="1" x14ac:dyDescent="0.25">
      <c r="A33" s="15" t="s">
        <v>46</v>
      </c>
      <c r="B33" s="61"/>
      <c r="C33" s="62">
        <v>727254324000</v>
      </c>
    </row>
    <row r="34" spans="1:3" ht="11.25" customHeight="1" x14ac:dyDescent="0.25">
      <c r="C34" s="7"/>
    </row>
    <row r="35" spans="1:3" ht="11.25" customHeight="1" x14ac:dyDescent="0.25">
      <c r="A35" s="22" t="s">
        <v>16</v>
      </c>
      <c r="B35" s="23" t="s">
        <v>17</v>
      </c>
      <c r="C35" s="22" t="s">
        <v>18</v>
      </c>
    </row>
    <row r="36" spans="1:3" ht="11.25" customHeight="1" x14ac:dyDescent="0.25">
      <c r="A36" s="8" t="s">
        <v>19</v>
      </c>
      <c r="B36" s="9">
        <v>3814289734.79</v>
      </c>
      <c r="C36" s="10">
        <f>B36/C33</f>
        <v>5.2447811018996428E-3</v>
      </c>
    </row>
    <row r="37" spans="1:3" ht="11.25" customHeight="1" x14ac:dyDescent="0.25">
      <c r="A37" s="8" t="s">
        <v>60</v>
      </c>
      <c r="B37" s="9">
        <v>8799777320.3999996</v>
      </c>
      <c r="C37" s="10">
        <f>B37/C33</f>
        <v>1.21E-2</v>
      </c>
    </row>
    <row r="38" spans="1:3" ht="11.25" customHeight="1" x14ac:dyDescent="0.25">
      <c r="A38" s="2" t="s">
        <v>61</v>
      </c>
      <c r="B38" s="11">
        <v>8359788454.3800001</v>
      </c>
      <c r="C38" s="12">
        <f>B38/C33</f>
        <v>1.1495E-2</v>
      </c>
    </row>
    <row r="39" spans="1:3" ht="11.25" customHeight="1" x14ac:dyDescent="0.25">
      <c r="A39" s="13"/>
      <c r="B39" s="14"/>
      <c r="C39" s="13"/>
    </row>
    <row r="40" spans="1:3" ht="11.25" customHeight="1" x14ac:dyDescent="0.25">
      <c r="A40" s="22" t="s">
        <v>20</v>
      </c>
      <c r="B40" s="23" t="s">
        <v>17</v>
      </c>
      <c r="C40" s="22" t="s">
        <v>18</v>
      </c>
    </row>
    <row r="41" spans="1:3" ht="11.25" customHeight="1" x14ac:dyDescent="0.25">
      <c r="A41" s="8" t="s">
        <v>21</v>
      </c>
      <c r="B41" s="9"/>
      <c r="C41" s="10"/>
    </row>
    <row r="42" spans="1:3" ht="11.25" customHeight="1" x14ac:dyDescent="0.25">
      <c r="A42" s="2" t="s">
        <v>22</v>
      </c>
      <c r="B42" s="11"/>
      <c r="C42" s="12"/>
    </row>
    <row r="43" spans="1:3" ht="11.25" customHeight="1" x14ac:dyDescent="0.25">
      <c r="A43" s="13"/>
      <c r="B43" s="14"/>
      <c r="C43" s="13"/>
    </row>
    <row r="44" spans="1:3" ht="11.25" customHeight="1" x14ac:dyDescent="0.25">
      <c r="A44" s="22" t="s">
        <v>23</v>
      </c>
      <c r="B44" s="23" t="s">
        <v>17</v>
      </c>
      <c r="C44" s="22" t="s">
        <v>18</v>
      </c>
    </row>
    <row r="45" spans="1:3" ht="11.25" customHeight="1" x14ac:dyDescent="0.25">
      <c r="A45" s="8" t="s">
        <v>24</v>
      </c>
      <c r="B45" s="9"/>
      <c r="C45" s="10"/>
    </row>
    <row r="46" spans="1:3" ht="11.25" customHeight="1" x14ac:dyDescent="0.25">
      <c r="A46" s="2" t="s">
        <v>22</v>
      </c>
      <c r="B46" s="11"/>
      <c r="C46" s="12"/>
    </row>
    <row r="47" spans="1:3" ht="11.25" customHeight="1" x14ac:dyDescent="0.25">
      <c r="A47" s="13"/>
      <c r="B47" s="14"/>
      <c r="C47" s="13"/>
    </row>
    <row r="48" spans="1:3" ht="11.25" customHeight="1" x14ac:dyDescent="0.25">
      <c r="A48" s="22" t="s">
        <v>25</v>
      </c>
      <c r="B48" s="23" t="s">
        <v>17</v>
      </c>
      <c r="C48" s="22" t="s">
        <v>18</v>
      </c>
    </row>
    <row r="49" spans="1:4" ht="11.25" customHeight="1" x14ac:dyDescent="0.25">
      <c r="A49" s="8" t="s">
        <v>26</v>
      </c>
      <c r="B49" s="9"/>
      <c r="C49" s="10"/>
    </row>
    <row r="50" spans="1:4" ht="11.25" customHeight="1" x14ac:dyDescent="0.25">
      <c r="A50" s="8" t="s">
        <v>27</v>
      </c>
      <c r="B50" s="9"/>
      <c r="C50" s="10"/>
    </row>
    <row r="51" spans="1:4" ht="11.25" customHeight="1" x14ac:dyDescent="0.25">
      <c r="A51" s="8" t="s">
        <v>28</v>
      </c>
      <c r="B51" s="9"/>
      <c r="C51" s="10"/>
    </row>
    <row r="52" spans="1:4" ht="11.25" customHeight="1" x14ac:dyDescent="0.25">
      <c r="A52" s="2" t="s">
        <v>29</v>
      </c>
      <c r="B52" s="11"/>
      <c r="C52" s="12"/>
    </row>
    <row r="53" spans="1:4" ht="11.25" customHeight="1" x14ac:dyDescent="0.25">
      <c r="A53" s="16"/>
      <c r="B53" s="17"/>
      <c r="C53" s="16"/>
    </row>
    <row r="54" spans="1:4" ht="40.5" customHeight="1" x14ac:dyDescent="0.25">
      <c r="A54" s="20" t="s">
        <v>10</v>
      </c>
      <c r="B54" s="21" t="s">
        <v>30</v>
      </c>
      <c r="C54" s="39" t="s">
        <v>11</v>
      </c>
    </row>
    <row r="55" spans="1:4" ht="11.25" customHeight="1" x14ac:dyDescent="0.25">
      <c r="A55" s="19" t="s">
        <v>31</v>
      </c>
      <c r="B55" s="18">
        <f>'Anexo 5 - DDC E RP'!I43</f>
        <v>73220219.400000006</v>
      </c>
      <c r="C55" s="40">
        <f>'Anexo 5 - DDC E RP'!H43</f>
        <v>907040914.28000009</v>
      </c>
      <c r="D55" s="51"/>
    </row>
    <row r="56" spans="1:4" ht="20.25" customHeight="1" x14ac:dyDescent="0.25">
      <c r="A56" s="71" t="s">
        <v>57</v>
      </c>
      <c r="B56" s="71"/>
      <c r="C56" s="71"/>
      <c r="D56" s="63"/>
    </row>
    <row r="57" spans="1:4" s="13" customFormat="1" ht="11.25" customHeight="1" x14ac:dyDescent="0.25">
      <c r="A57" s="68" t="s">
        <v>56</v>
      </c>
      <c r="B57" s="68"/>
      <c r="C57" s="68"/>
    </row>
    <row r="58" spans="1:4" s="13" customFormat="1" ht="11.25" customHeight="1" x14ac:dyDescent="0.25">
      <c r="A58" s="35"/>
      <c r="B58" s="35"/>
      <c r="C58" s="35"/>
    </row>
    <row r="59" spans="1:4" s="13" customFormat="1" ht="11.25" customHeight="1" x14ac:dyDescent="0.25">
      <c r="A59" s="35"/>
      <c r="B59" s="35"/>
      <c r="C59" s="35"/>
    </row>
    <row r="62" spans="1:4" x14ac:dyDescent="0.25">
      <c r="A62" s="64" t="s">
        <v>63</v>
      </c>
      <c r="B62" s="64"/>
      <c r="C62" s="64"/>
    </row>
    <row r="63" spans="1:4" x14ac:dyDescent="0.25">
      <c r="A63" s="64" t="s">
        <v>62</v>
      </c>
      <c r="B63" s="64"/>
      <c r="C63" s="64"/>
    </row>
    <row r="66" spans="1:3" x14ac:dyDescent="0.25">
      <c r="A66" s="1" t="s">
        <v>59</v>
      </c>
      <c r="C66" s="1" t="s">
        <v>64</v>
      </c>
    </row>
    <row r="67" spans="1:3" x14ac:dyDescent="0.25">
      <c r="A67" s="1" t="s">
        <v>9</v>
      </c>
      <c r="C67" s="1" t="s">
        <v>65</v>
      </c>
    </row>
  </sheetData>
  <mergeCells count="11">
    <mergeCell ref="A62:C62"/>
    <mergeCell ref="A63:C63"/>
    <mergeCell ref="A24:C24"/>
    <mergeCell ref="A25:C25"/>
    <mergeCell ref="A26:C26"/>
    <mergeCell ref="A27:C27"/>
    <mergeCell ref="A28:C28"/>
    <mergeCell ref="A29:C29"/>
    <mergeCell ref="A57:C57"/>
    <mergeCell ref="B32:C32"/>
    <mergeCell ref="A56:C56"/>
  </mergeCells>
  <printOptions horizontalCentered="1"/>
  <pageMargins left="0.78740157480314965" right="0.78740157480314965" top="0.59055118110236227" bottom="0.3937007874015748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Anexo 1 - Demonst Desp Pessoal</vt:lpstr>
      <vt:lpstr>Anexo 5 - DDC E RP</vt:lpstr>
      <vt:lpstr>Anexo 6 - Demonst Simplif RGF</vt:lpstr>
      <vt:lpstr>'Anexo 1 - Demonst Desp Pessoal'!Area_de_impressao</vt:lpstr>
      <vt:lpstr>'Anexo 6 - Demonst Simplif RGF'!Area_de_impressao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Alves Da Silva</dc:creator>
  <cp:lastModifiedBy>Ceiça Maria Vasco Goulart</cp:lastModifiedBy>
  <cp:lastPrinted>2018-01-22T14:29:40Z</cp:lastPrinted>
  <dcterms:created xsi:type="dcterms:W3CDTF">2013-01-14T10:27:49Z</dcterms:created>
  <dcterms:modified xsi:type="dcterms:W3CDTF">2025-04-10T15:57:11Z</dcterms:modified>
</cp:coreProperties>
</file>