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uelo\2019\RGF\1º QUADRIMESTRE\REVISADO\"/>
    </mc:Choice>
  </mc:AlternateContent>
  <bookViews>
    <workbookView xWindow="480" yWindow="105" windowWidth="27795" windowHeight="11760"/>
  </bookViews>
  <sheets>
    <sheet name="Anexo 1 Pessoal União" sheetId="1" r:id="rId1"/>
  </sheets>
  <definedNames>
    <definedName name="Ações">#REF!</definedName>
    <definedName name="Cancela">#REF!,#REF!</definedName>
    <definedName name="ClassPrevAtu">#REF!</definedName>
    <definedName name="ClassPrevInicial">#REF!</definedName>
    <definedName name="ClassRecAnt">#REF!</definedName>
    <definedName name="ClassRecBim">#REF!</definedName>
    <definedName name="ClassRecNoBim">#REF!</definedName>
    <definedName name="CritEx">#REF!</definedName>
    <definedName name="DespAcao">#REF!</definedName>
    <definedName name="DespElem">#REF!</definedName>
    <definedName name="doExeAnt">#REF!</definedName>
    <definedName name="doExercicio">#REF!</definedName>
    <definedName name="DotacaoAtualizada">#REF!</definedName>
    <definedName name="DotacaoInicial">#REF!</definedName>
    <definedName name="dsfrw">#REF!,#REF!</definedName>
    <definedName name="Elementos">#REF!</definedName>
    <definedName name="fdsafs">#REF!,#REF!</definedName>
    <definedName name="fdsf">#REF!</definedName>
    <definedName name="fhksjd">#REF!,#REF!</definedName>
    <definedName name="fsdfs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LiqAteBimAnt">#REF!</definedName>
    <definedName name="LiqAteBimestre">#REF!</definedName>
    <definedName name="LiqNoBim">#REF!</definedName>
    <definedName name="Naturezas">#REF!</definedName>
    <definedName name="nobo1">#REF!</definedName>
    <definedName name="Novo">#REF!</definedName>
    <definedName name="Plan">#REF!</definedName>
    <definedName name="Planilha">#REF!</definedName>
    <definedName name="Planilha_1">#REF!,#REF!</definedName>
    <definedName name="Planilha_1ÁreaTotal" localSheetId="0">#REF!,#REF!</definedName>
    <definedName name="Planilha_1ÁreaTotal">#REF!,#REF!</definedName>
    <definedName name="Planilha_1CabGráfico" localSheetId="0">#REF!</definedName>
    <definedName name="Planilha_1CabGráfico">#REF!</definedName>
    <definedName name="Planilha_1TítCols" localSheetId="0">#REF!,#REF!</definedName>
    <definedName name="Planilha_1TítCols">#REF!,#REF!</definedName>
    <definedName name="Planilha_1TítLins" localSheetId="0">#REF!</definedName>
    <definedName name="Planilha_1TítLins">#REF!</definedName>
    <definedName name="Planilha_2ÁreaTotal" localSheetId="0">#REF!,#REF!</definedName>
    <definedName name="Planilha_2ÁreaTotal">#REF!,#REF!</definedName>
    <definedName name="Planilha_2CabGráfico" localSheetId="0">#REF!</definedName>
    <definedName name="Planilha_2CabGráfico">#REF!</definedName>
    <definedName name="Planilha_2TítCols" localSheetId="0">#REF!,#REF!</definedName>
    <definedName name="Planilha_2TítCols">#REF!,#REF!</definedName>
    <definedName name="Planilha_2TítLins" localSheetId="0">#REF!</definedName>
    <definedName name="Planilha_2TítLins">#REF!</definedName>
    <definedName name="Planilha_3ÁreaTotal" localSheetId="0">#REF!,#REF!</definedName>
    <definedName name="Planilha_3ÁreaTotal">#REF!,#REF!</definedName>
    <definedName name="Planilha_3CabGráfico" localSheetId="0">#REF!</definedName>
    <definedName name="Planilha_3CabGráfico">#REF!</definedName>
    <definedName name="Planilha_3TítCols" localSheetId="0">#REF!,#REF!</definedName>
    <definedName name="Planilha_3TítCols">#REF!,#REF!</definedName>
    <definedName name="Planilha_3TítLins" localSheetId="0">#REF!</definedName>
    <definedName name="Planilha_3TítLins">#REF!</definedName>
    <definedName name="Planilha_4ÁreaTotal" localSheetId="0">#REF!,#REF!</definedName>
    <definedName name="Planilha_4ÁreaTotal">#REF!,#REF!</definedName>
    <definedName name="Planilha_4TítCols" localSheetId="0">#REF!,#REF!</definedName>
    <definedName name="Planilha_4TítCols">#REF!,#REF!</definedName>
    <definedName name="Planilha_Educação">#REF!,#REF!</definedName>
    <definedName name="Planilha1">#REF!,#REF!</definedName>
    <definedName name="Planilhas">#REF!</definedName>
    <definedName name="PrevAtu">#REF!</definedName>
    <definedName name="PrevInicial">#REF!</definedName>
    <definedName name="RecAnt">#REF!</definedName>
    <definedName name="RecBim">#REF!</definedName>
    <definedName name="RecNBim">#REF!</definedName>
    <definedName name="RecNoBim">#REF!</definedName>
    <definedName name="rgps">#REF!</definedName>
    <definedName name="RGPS1">#REF!</definedName>
    <definedName name="RGPS2">#REF!,#REF!</definedName>
    <definedName name="xxx">#REF!,#REF!</definedName>
  </definedNames>
  <calcPr calcId="152511"/>
</workbook>
</file>

<file path=xl/calcChain.xml><?xml version="1.0" encoding="utf-8"?>
<calcChain xmlns="http://schemas.openxmlformats.org/spreadsheetml/2006/main">
  <c r="L40" i="1" l="1"/>
  <c r="L39" i="1"/>
  <c r="L38" i="1"/>
  <c r="N32" i="1"/>
  <c r="N31" i="1"/>
  <c r="N30" i="1"/>
  <c r="N29" i="1"/>
  <c r="O28" i="1"/>
  <c r="M28" i="1"/>
  <c r="L28" i="1"/>
  <c r="K28" i="1"/>
  <c r="J28" i="1"/>
  <c r="I28" i="1"/>
  <c r="H28" i="1"/>
  <c r="G28" i="1"/>
  <c r="F28" i="1"/>
  <c r="E28" i="1"/>
  <c r="D28" i="1"/>
  <c r="C28" i="1"/>
  <c r="B28" i="1"/>
  <c r="N27" i="1"/>
  <c r="N26" i="1"/>
  <c r="N25" i="1"/>
  <c r="N24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N21" i="1"/>
  <c r="N20" i="1"/>
  <c r="O19" i="1"/>
  <c r="O18" i="1" s="1"/>
  <c r="O33" i="1" s="1"/>
  <c r="M19" i="1"/>
  <c r="M18" i="1" s="1"/>
  <c r="M33" i="1" s="1"/>
  <c r="L19" i="1"/>
  <c r="K19" i="1"/>
  <c r="J19" i="1"/>
  <c r="J18" i="1" s="1"/>
  <c r="J33" i="1" s="1"/>
  <c r="I19" i="1"/>
  <c r="I18" i="1" s="1"/>
  <c r="I33" i="1" s="1"/>
  <c r="H19" i="1"/>
  <c r="H18" i="1" s="1"/>
  <c r="H33" i="1" s="1"/>
  <c r="G19" i="1"/>
  <c r="G18" i="1" s="1"/>
  <c r="G33" i="1" s="1"/>
  <c r="F19" i="1"/>
  <c r="F18" i="1" s="1"/>
  <c r="F33" i="1" s="1"/>
  <c r="E19" i="1"/>
  <c r="E18" i="1" s="1"/>
  <c r="E33" i="1" s="1"/>
  <c r="D19" i="1"/>
  <c r="D18" i="1" s="1"/>
  <c r="D33" i="1" s="1"/>
  <c r="C19" i="1"/>
  <c r="B19" i="1"/>
  <c r="B18" i="1" s="1"/>
  <c r="L18" i="1"/>
  <c r="K18" i="1"/>
  <c r="C18" i="1"/>
  <c r="C33" i="1" s="1"/>
  <c r="K33" i="1" l="1"/>
  <c r="L33" i="1"/>
  <c r="N23" i="1"/>
  <c r="N28" i="1"/>
  <c r="N18" i="1"/>
  <c r="B33" i="1"/>
  <c r="N19" i="1"/>
  <c r="N33" i="1" l="1"/>
  <c r="L37" i="1" s="1"/>
  <c r="O37" i="1" s="1"/>
</calcChain>
</file>

<file path=xl/sharedStrings.xml><?xml version="1.0" encoding="utf-8"?>
<sst xmlns="http://schemas.openxmlformats.org/spreadsheetml/2006/main" count="65" uniqueCount="65">
  <si>
    <t>UNIÃO - PODER LEGISLATIVO</t>
  </si>
  <si>
    <t>CÂMARA DOS DEPUTADOS</t>
  </si>
  <si>
    <t>RELATÓRIO DE GESTÃO FISCAL</t>
  </si>
  <si>
    <t xml:space="preserve">DEMONSTRATIVO DA DESPESA COM PESSOAL </t>
  </si>
  <si>
    <t>ORÇAMENTOS FISCAL E DA SEGURIDADE SOCIAL</t>
  </si>
  <si>
    <t>MAIO/2018 A ABRIL/2019</t>
  </si>
  <si>
    <t xml:space="preserve"> RGF - ANEXO 1 (LRF, art. 55, inciso I, alínea "a")</t>
  </si>
  <si>
    <t>DESPESAS EXECUTADAS</t>
  </si>
  <si>
    <t>(Maio/2018 a Abril/2019)</t>
  </si>
  <si>
    <t>DESPESA COM PESSOAL</t>
  </si>
  <si>
    <t>LIQUIDADAS</t>
  </si>
  <si>
    <t>INSCRITAS EM</t>
  </si>
  <si>
    <t>Mai/18</t>
  </si>
  <si>
    <t>Jun/18</t>
  </si>
  <si>
    <t>Jul/18</t>
  </si>
  <si>
    <t>Ago/18</t>
  </si>
  <si>
    <t>Set/18</t>
  </si>
  <si>
    <t>Out/18</t>
  </si>
  <si>
    <t>Nov/18</t>
  </si>
  <si>
    <t>Dez/18</t>
  </si>
  <si>
    <t>Jan/19</t>
  </si>
  <si>
    <t>Fev/19</t>
  </si>
  <si>
    <t>Mar/19</t>
  </si>
  <si>
    <t>Abr/19</t>
  </si>
  <si>
    <t>TOTAL</t>
  </si>
  <si>
    <t xml:space="preserve"> RESTOS A PAGAR</t>
  </si>
  <si>
    <t>(ÚLTIMOS</t>
  </si>
  <si>
    <t xml:space="preserve">NÃO </t>
  </si>
  <si>
    <t>12 MESES)</t>
  </si>
  <si>
    <t xml:space="preserve"> PROCESSADOS</t>
  </si>
  <si>
    <t>(a)</t>
  </si>
  <si>
    <t>(b)</t>
  </si>
  <si>
    <t>DESPESA BRUTA COM PESSOAL (I)</t>
  </si>
  <si>
    <t xml:space="preserve">    Pessoal Ativo</t>
  </si>
  <si>
    <t xml:space="preserve">      Vencimentos, Vantagens e Outras Despesas Variáveis</t>
  </si>
  <si>
    <t xml:space="preserve">      Obrigações Patronais</t>
  </si>
  <si>
    <t xml:space="preserve">      Benefícios Previdenciários</t>
  </si>
  <si>
    <t xml:space="preserve">    Pessoal Inativo e Pensionistas</t>
  </si>
  <si>
    <t xml:space="preserve">      Aposentadorias, Reserva e Reformas</t>
  </si>
  <si>
    <t xml:space="preserve">      Pensões</t>
  </si>
  <si>
    <t xml:space="preserve">      Outros Benefícios Previdenciários</t>
  </si>
  <si>
    <t xml:space="preserve">    Outras despesas de pessoal decorrentes de contratos de terceirização (§ 1º do art. 18 da LRF)</t>
  </si>
  <si>
    <t xml:space="preserve">DESPESAS NÃO COMPUTADAS (II) (§ 1º do art. 19 da LRF) </t>
  </si>
  <si>
    <t>Indenizações por Demissão e Incentivos à Demissão Voluntária</t>
  </si>
  <si>
    <t>Decorrentes de Decisão Judicial de período anterior ao da apuração</t>
  </si>
  <si>
    <t>Despesas de Exercícios Anteriores de período anterior ao da apuração</t>
  </si>
  <si>
    <t>Inativos e Pensionistas com Recursos Vinculados</t>
  </si>
  <si>
    <t>DESPESA LÍQUIDA COM PESSOAL (III) = (I - II)</t>
  </si>
  <si>
    <t>APURAÇÃO DO CUMPRIMENTO DO LIMITE LEGAL</t>
  </si>
  <si>
    <t>VALOR</t>
  </si>
  <si>
    <t xml:space="preserve">% SOBRE A RCL </t>
  </si>
  <si>
    <t>RECEITA CORRENTE LÍQUIDA - RCL (IV)</t>
  </si>
  <si>
    <t>-</t>
  </si>
  <si>
    <t>DESPESA TOTAL COM PESSOAL - DTP (V) = (III a + III b)</t>
  </si>
  <si>
    <t>LIMITE MÁXIMO (VI) (incisos I, II e III, art. 20 da LRF)</t>
  </si>
  <si>
    <t xml:space="preserve">LIMITE PRUDENCIAL (VII) = (0,95 x VI) (parágrafo único do art. 22 da LRF) </t>
  </si>
  <si>
    <t xml:space="preserve">LIMITE DE ALERTA (VIII) = (0,90 x VI) (inciso II do §1º do art. 59 da LRF) </t>
  </si>
  <si>
    <t>Diretor-Geral</t>
  </si>
  <si>
    <t>JOÃO LUIZ PEREIRA MARCIANO</t>
  </si>
  <si>
    <t>EVANDRO LOPES COSTA</t>
  </si>
  <si>
    <t>Secretário de Controle Interno</t>
  </si>
  <si>
    <t>Diretor de Finanças, Orçamento e Contabilidade</t>
  </si>
  <si>
    <t xml:space="preserve">FONTE: SIAFI, MF/STN, 9/mai/2019, 10:00 hs. </t>
  </si>
  <si>
    <t>1. Nos demonstrativos elaborados no primeiro e no segundo quadrimestre de cada exercício, os valores de restos a pagar não processados inscritos em 31 de dezembro do exercício anterior continuarão a ser informados nesse campo. Esses valores não sofrem alteração pelo seu processamento, e somente no caso de cancelamento podem ser excluídos.</t>
  </si>
  <si>
    <t>SÉRGIO SAMPAIO CONTREIRAS DE ALMEIDA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</si>
</sst>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R$ &quot;#,##0.00_);[Red]\(&quot;R$ &quot;#,##0.00\)"/>
    <numFmt numFmtId="165" formatCode="0.0000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NumberFormat="1" applyFont="1" applyFill="1" applyAlignment="1"/>
    <xf numFmtId="0" fontId="3" fillId="0" borderId="0" xfId="1" applyNumberFormat="1" applyFont="1" applyFill="1" applyAlignment="1"/>
    <xf numFmtId="0" fontId="1" fillId="0" borderId="0" xfId="1" applyFill="1"/>
    <xf numFmtId="0" fontId="4" fillId="0" borderId="0" xfId="1" applyNumberFormat="1" applyFont="1" applyFill="1" applyAlignment="1"/>
    <xf numFmtId="164" fontId="3" fillId="0" borderId="0" xfId="1" applyNumberFormat="1" applyFont="1" applyFill="1" applyAlignment="1">
      <alignment horizontal="right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5" fillId="2" borderId="3" xfId="1" applyNumberFormat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/>
    </xf>
    <xf numFmtId="0" fontId="5" fillId="2" borderId="12" xfId="1" applyNumberFormat="1" applyFont="1" applyFill="1" applyBorder="1" applyAlignment="1">
      <alignment horizontal="center"/>
    </xf>
    <xf numFmtId="49" fontId="5" fillId="2" borderId="13" xfId="1" applyNumberFormat="1" applyFont="1" applyFill="1" applyBorder="1" applyAlignment="1">
      <alignment horizontal="center"/>
    </xf>
    <xf numFmtId="0" fontId="5" fillId="2" borderId="12" xfId="1" applyNumberFormat="1" applyFont="1" applyFill="1" applyBorder="1" applyAlignment="1">
      <alignment horizontal="center" vertical="top" wrapText="1"/>
    </xf>
    <xf numFmtId="0" fontId="4" fillId="2" borderId="5" xfId="1" applyNumberFormat="1" applyFont="1" applyFill="1" applyBorder="1" applyAlignment="1">
      <alignment horizontal="center" vertical="center"/>
    </xf>
    <xf numFmtId="0" fontId="5" fillId="2" borderId="14" xfId="1" applyNumberFormat="1" applyFont="1" applyFill="1" applyBorder="1" applyAlignment="1">
      <alignment horizontal="center" vertical="top" wrapText="1"/>
    </xf>
    <xf numFmtId="0" fontId="5" fillId="2" borderId="7" xfId="1" applyNumberFormat="1" applyFont="1" applyFill="1" applyBorder="1" applyAlignment="1">
      <alignment horizontal="center" vertical="top" wrapText="1"/>
    </xf>
    <xf numFmtId="0" fontId="3" fillId="0" borderId="4" xfId="1" applyNumberFormat="1" applyFont="1" applyFill="1" applyBorder="1" applyAlignment="1"/>
    <xf numFmtId="4" fontId="3" fillId="0" borderId="11" xfId="1" applyNumberFormat="1" applyFont="1" applyFill="1" applyBorder="1" applyAlignment="1"/>
    <xf numFmtId="4" fontId="3" fillId="0" borderId="1" xfId="1" applyNumberFormat="1" applyFont="1" applyFill="1" applyBorder="1" applyAlignment="1"/>
    <xf numFmtId="0" fontId="3" fillId="0" borderId="4" xfId="1" applyNumberFormat="1" applyFont="1" applyFill="1" applyBorder="1" applyAlignment="1">
      <alignment horizontal="left"/>
    </xf>
    <xf numFmtId="4" fontId="3" fillId="0" borderId="13" xfId="1" applyNumberFormat="1" applyFont="1" applyFill="1" applyBorder="1" applyAlignment="1"/>
    <xf numFmtId="4" fontId="3" fillId="0" borderId="4" xfId="1" applyNumberFormat="1" applyFont="1" applyFill="1" applyBorder="1" applyAlignment="1"/>
    <xf numFmtId="4" fontId="3" fillId="0" borderId="0" xfId="1" applyNumberFormat="1" applyFont="1" applyFill="1" applyBorder="1" applyAlignment="1"/>
    <xf numFmtId="0" fontId="3" fillId="0" borderId="4" xfId="1" applyNumberFormat="1" applyFont="1" applyFill="1" applyBorder="1" applyAlignment="1">
      <alignment horizontal="left" wrapText="1"/>
    </xf>
    <xf numFmtId="0" fontId="3" fillId="0" borderId="4" xfId="1" applyNumberFormat="1" applyFont="1" applyFill="1" applyBorder="1" applyAlignment="1">
      <alignment horizontal="left" indent="1"/>
    </xf>
    <xf numFmtId="0" fontId="3" fillId="0" borderId="5" xfId="1" applyNumberFormat="1" applyFont="1" applyFill="1" applyBorder="1" applyAlignment="1">
      <alignment horizontal="left" indent="1"/>
    </xf>
    <xf numFmtId="4" fontId="3" fillId="0" borderId="14" xfId="1" applyNumberFormat="1" applyFont="1" applyFill="1" applyBorder="1" applyAlignment="1"/>
    <xf numFmtId="4" fontId="3" fillId="0" borderId="6" xfId="1" applyNumberFormat="1" applyFont="1" applyFill="1" applyBorder="1" applyAlignment="1"/>
    <xf numFmtId="4" fontId="3" fillId="0" borderId="5" xfId="1" applyNumberFormat="1" applyFont="1" applyFill="1" applyBorder="1" applyAlignment="1"/>
    <xf numFmtId="0" fontId="3" fillId="2" borderId="4" xfId="1" applyNumberFormat="1" applyFont="1" applyFill="1" applyBorder="1" applyAlignment="1"/>
    <xf numFmtId="4" fontId="3" fillId="2" borderId="14" xfId="1" applyNumberFormat="1" applyFont="1" applyFill="1" applyBorder="1" applyAlignment="1"/>
    <xf numFmtId="4" fontId="3" fillId="2" borderId="15" xfId="1" applyNumberFormat="1" applyFont="1" applyFill="1" applyBorder="1" applyAlignment="1"/>
    <xf numFmtId="0" fontId="1" fillId="0" borderId="0" xfId="1" applyFill="1" applyBorder="1"/>
    <xf numFmtId="0" fontId="3" fillId="0" borderId="8" xfId="1" applyNumberFormat="1" applyFont="1" applyFill="1" applyBorder="1" applyAlignment="1"/>
    <xf numFmtId="0" fontId="3" fillId="0" borderId="9" xfId="1" applyNumberFormat="1" applyFont="1" applyFill="1" applyBorder="1" applyAlignment="1"/>
    <xf numFmtId="0" fontId="3" fillId="0" borderId="10" xfId="1" applyNumberFormat="1" applyFont="1" applyFill="1" applyBorder="1" applyAlignment="1"/>
    <xf numFmtId="0" fontId="4" fillId="0" borderId="9" xfId="1" applyNumberFormat="1" applyFont="1" applyFill="1" applyBorder="1" applyAlignment="1">
      <alignment horizontal="center"/>
    </xf>
    <xf numFmtId="0" fontId="4" fillId="0" borderId="8" xfId="1" applyNumberFormat="1" applyFont="1" applyFill="1" applyBorder="1" applyAlignment="1">
      <alignment horizontal="center"/>
    </xf>
    <xf numFmtId="4" fontId="3" fillId="0" borderId="9" xfId="1" applyNumberFormat="1" applyFont="1" applyFill="1" applyBorder="1" applyAlignment="1"/>
    <xf numFmtId="4" fontId="3" fillId="0" borderId="10" xfId="1" applyNumberFormat="1" applyFont="1" applyFill="1" applyBorder="1" applyAlignment="1"/>
    <xf numFmtId="0" fontId="3" fillId="2" borderId="8" xfId="1" applyNumberFormat="1" applyFont="1" applyFill="1" applyBorder="1" applyAlignment="1"/>
    <xf numFmtId="0" fontId="4" fillId="2" borderId="9" xfId="1" applyNumberFormat="1" applyFont="1" applyFill="1" applyBorder="1" applyAlignment="1">
      <alignment horizontal="center"/>
    </xf>
    <xf numFmtId="0" fontId="4" fillId="2" borderId="8" xfId="1" applyNumberFormat="1" applyFont="1" applyFill="1" applyBorder="1" applyAlignment="1">
      <alignment horizontal="center"/>
    </xf>
    <xf numFmtId="0" fontId="3" fillId="2" borderId="9" xfId="1" applyNumberFormat="1" applyFont="1" applyFill="1" applyBorder="1" applyAlignment="1"/>
    <xf numFmtId="4" fontId="3" fillId="2" borderId="10" xfId="1" applyNumberFormat="1" applyFont="1" applyFill="1" applyBorder="1" applyAlignment="1"/>
    <xf numFmtId="165" fontId="3" fillId="2" borderId="10" xfId="1" applyNumberFormat="1" applyFont="1" applyFill="1" applyBorder="1" applyAlignment="1"/>
    <xf numFmtId="165" fontId="3" fillId="0" borderId="10" xfId="1" applyNumberFormat="1" applyFont="1" applyFill="1" applyBorder="1" applyAlignment="1"/>
    <xf numFmtId="0" fontId="3" fillId="0" borderId="2" xfId="1" applyNumberFormat="1" applyFont="1" applyFill="1" applyBorder="1" applyAlignment="1"/>
    <xf numFmtId="0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horizontal="left" wrapText="1"/>
    </xf>
    <xf numFmtId="0" fontId="1" fillId="0" borderId="0" xfId="1" applyFont="1" applyFill="1"/>
    <xf numFmtId="4" fontId="3" fillId="0" borderId="0" xfId="1" applyNumberFormat="1" applyFont="1" applyFill="1" applyBorder="1" applyAlignment="1">
      <alignment horizontal="left" wrapText="1"/>
    </xf>
    <xf numFmtId="0" fontId="4" fillId="2" borderId="8" xfId="1" applyNumberFormat="1" applyFont="1" applyFill="1" applyBorder="1" applyAlignment="1">
      <alignment horizontal="center"/>
    </xf>
    <xf numFmtId="0" fontId="4" fillId="2" borderId="9" xfId="1" applyNumberFormat="1" applyFont="1" applyFill="1" applyBorder="1" applyAlignment="1">
      <alignment horizontal="center"/>
    </xf>
    <xf numFmtId="0" fontId="4" fillId="2" borderId="10" xfId="1" applyNumberFormat="1" applyFont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4" fillId="0" borderId="8" xfId="1" applyNumberFormat="1" applyFont="1" applyFill="1" applyBorder="1" applyAlignment="1">
      <alignment horizontal="center"/>
    </xf>
    <xf numFmtId="0" fontId="4" fillId="0" borderId="9" xfId="1" applyNumberFormat="1" applyFont="1" applyFill="1" applyBorder="1" applyAlignment="1">
      <alignment horizontal="center"/>
    </xf>
    <xf numFmtId="0" fontId="4" fillId="0" borderId="10" xfId="1" applyNumberFormat="1" applyFont="1" applyFill="1" applyBorder="1" applyAlignment="1">
      <alignment horizontal="center"/>
    </xf>
    <xf numFmtId="0" fontId="3" fillId="0" borderId="8" xfId="1" applyNumberFormat="1" applyFont="1" applyFill="1" applyBorder="1" applyAlignment="1"/>
    <xf numFmtId="0" fontId="3" fillId="0" borderId="9" xfId="1" applyNumberFormat="1" applyFont="1" applyFill="1" applyBorder="1" applyAlignment="1"/>
    <xf numFmtId="0" fontId="3" fillId="0" borderId="10" xfId="1" applyNumberFormat="1" applyFont="1" applyFill="1" applyBorder="1" applyAlignment="1"/>
    <xf numFmtId="0" fontId="3" fillId="0" borderId="0" xfId="1" applyNumberFormat="1" applyFont="1" applyFill="1" applyBorder="1" applyAlignment="1">
      <alignment horizontal="left" wrapText="1"/>
    </xf>
    <xf numFmtId="0" fontId="1" fillId="0" borderId="0" xfId="1" applyNumberFormat="1" applyFont="1" applyFill="1" applyBorder="1" applyAlignment="1">
      <alignment horizontal="center" wrapText="1"/>
    </xf>
    <xf numFmtId="0" fontId="5" fillId="2" borderId="1" xfId="1" applyNumberFormat="1" applyFont="1" applyFill="1" applyBorder="1" applyAlignment="1">
      <alignment horizontal="center"/>
    </xf>
    <xf numFmtId="0" fontId="5" fillId="2" borderId="2" xfId="1" applyNumberFormat="1" applyFont="1" applyFill="1" applyBorder="1" applyAlignment="1">
      <alignment horizontal="center"/>
    </xf>
    <xf numFmtId="0" fontId="5" fillId="2" borderId="3" xfId="1" applyNumberFormat="1" applyFont="1" applyFill="1" applyBorder="1" applyAlignment="1">
      <alignment horizontal="center"/>
    </xf>
    <xf numFmtId="0" fontId="5" fillId="2" borderId="5" xfId="1" applyNumberFormat="1" applyFont="1" applyFill="1" applyBorder="1" applyAlignment="1">
      <alignment horizontal="center"/>
    </xf>
    <xf numFmtId="0" fontId="5" fillId="2" borderId="6" xfId="1" applyNumberFormat="1" applyFont="1" applyFill="1" applyBorder="1" applyAlignment="1">
      <alignment horizontal="center"/>
    </xf>
    <xf numFmtId="0" fontId="5" fillId="2" borderId="7" xfId="1" applyNumberFormat="1" applyFont="1" applyFill="1" applyBorder="1" applyAlignment="1">
      <alignment horizontal="center"/>
    </xf>
    <xf numFmtId="0" fontId="5" fillId="2" borderId="8" xfId="1" applyNumberFormat="1" applyFont="1" applyFill="1" applyBorder="1" applyAlignment="1">
      <alignment horizontal="center"/>
    </xf>
    <xf numFmtId="0" fontId="5" fillId="2" borderId="9" xfId="1" applyNumberFormat="1" applyFont="1" applyFill="1" applyBorder="1" applyAlignment="1">
      <alignment horizontal="center"/>
    </xf>
    <xf numFmtId="0" fontId="5" fillId="2" borderId="10" xfId="1" applyNumberFormat="1" applyFont="1" applyFill="1" applyBorder="1" applyAlignment="1">
      <alignment horizontal="center"/>
    </xf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Alignment="1">
      <alignment horizontal="center"/>
    </xf>
    <xf numFmtId="0" fontId="4" fillId="0" borderId="0" xfId="1" applyNumberFormat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showGridLines="0" tabSelected="1" zoomScaleNormal="100" workbookViewId="0">
      <selection activeCell="A5" sqref="A5:O5"/>
    </sheetView>
  </sheetViews>
  <sheetFormatPr defaultRowHeight="11.25" customHeight="1" x14ac:dyDescent="0.2"/>
  <cols>
    <col min="1" max="1" width="49.42578125" style="3" customWidth="1"/>
    <col min="2" max="6" width="11.7109375" style="3" bestFit="1" customWidth="1"/>
    <col min="7" max="7" width="11.85546875" style="3" bestFit="1" customWidth="1"/>
    <col min="8" max="11" width="11.7109375" style="3" bestFit="1" customWidth="1"/>
    <col min="12" max="12" width="14.85546875" style="3" bestFit="1" customWidth="1"/>
    <col min="13" max="13" width="11.7109375" style="3" bestFit="1" customWidth="1"/>
    <col min="14" max="14" width="13.140625" style="3" bestFit="1" customWidth="1"/>
    <col min="15" max="15" width="15.5703125" style="3" customWidth="1"/>
    <col min="16" max="16384" width="9.140625" style="3"/>
  </cols>
  <sheetData>
    <row r="1" spans="1:15" ht="15.7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1.25" customHeight="1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.25" customHeight="1" x14ac:dyDescent="0.2">
      <c r="A3" s="76" t="s">
        <v>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</row>
    <row r="4" spans="1:15" ht="11.25" customHeight="1" x14ac:dyDescent="0.2">
      <c r="A4" s="76" t="s">
        <v>1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</row>
    <row r="5" spans="1:15" ht="11.25" customHeight="1" x14ac:dyDescent="0.2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1:15" ht="11.25" customHeight="1" x14ac:dyDescent="0.2">
      <c r="A6" s="77" t="s">
        <v>3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1:15" ht="11.25" customHeight="1" x14ac:dyDescent="0.2">
      <c r="A7" s="76" t="s">
        <v>4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15" ht="11.25" customHeight="1" x14ac:dyDescent="0.2">
      <c r="A8" s="76" t="s">
        <v>5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1:15" ht="11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1.25" customHeight="1" x14ac:dyDescent="0.2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5">
        <v>1</v>
      </c>
    </row>
    <row r="11" spans="1:15" ht="11.25" customHeight="1" x14ac:dyDescent="0.2">
      <c r="A11" s="6"/>
      <c r="B11" s="64" t="s">
        <v>7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/>
    </row>
    <row r="12" spans="1:15" ht="11.25" customHeight="1" x14ac:dyDescent="0.2">
      <c r="A12" s="7"/>
      <c r="B12" s="67" t="s">
        <v>8</v>
      </c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9"/>
    </row>
    <row r="13" spans="1:15" ht="11.25" customHeight="1" x14ac:dyDescent="0.2">
      <c r="A13" s="7" t="s">
        <v>9</v>
      </c>
      <c r="B13" s="70" t="s">
        <v>10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2"/>
      <c r="O13" s="8" t="s">
        <v>11</v>
      </c>
    </row>
    <row r="14" spans="1:15" ht="11.25" customHeight="1" x14ac:dyDescent="0.2">
      <c r="A14" s="7"/>
      <c r="B14" s="73" t="s">
        <v>12</v>
      </c>
      <c r="C14" s="73" t="s">
        <v>13</v>
      </c>
      <c r="D14" s="73" t="s">
        <v>14</v>
      </c>
      <c r="E14" s="73" t="s">
        <v>15</v>
      </c>
      <c r="F14" s="73" t="s">
        <v>16</v>
      </c>
      <c r="G14" s="73" t="s">
        <v>17</v>
      </c>
      <c r="H14" s="73" t="s">
        <v>18</v>
      </c>
      <c r="I14" s="73" t="s">
        <v>19</v>
      </c>
      <c r="J14" s="73" t="s">
        <v>20</v>
      </c>
      <c r="K14" s="73" t="s">
        <v>21</v>
      </c>
      <c r="L14" s="73" t="s">
        <v>22</v>
      </c>
      <c r="M14" s="73" t="s">
        <v>23</v>
      </c>
      <c r="N14" s="9" t="s">
        <v>24</v>
      </c>
      <c r="O14" s="10" t="s">
        <v>25</v>
      </c>
    </row>
    <row r="15" spans="1:15" ht="11.25" customHeight="1" x14ac:dyDescent="0.2">
      <c r="A15" s="7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11" t="s">
        <v>26</v>
      </c>
      <c r="O15" s="10" t="s">
        <v>27</v>
      </c>
    </row>
    <row r="16" spans="1:15" ht="11.25" customHeight="1" x14ac:dyDescent="0.2">
      <c r="A16" s="7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11" t="s">
        <v>28</v>
      </c>
      <c r="O16" s="12" t="s">
        <v>29</v>
      </c>
    </row>
    <row r="17" spans="1:15" ht="11.25" customHeight="1" x14ac:dyDescent="0.2">
      <c r="A17" s="13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14" t="s">
        <v>30</v>
      </c>
      <c r="O17" s="15" t="s">
        <v>31</v>
      </c>
    </row>
    <row r="18" spans="1:15" ht="11.25" customHeight="1" x14ac:dyDescent="0.2">
      <c r="A18" s="16" t="s">
        <v>32</v>
      </c>
      <c r="B18" s="17">
        <f t="shared" ref="B18:O18" si="0">B19+B23+B27</f>
        <v>356160643.97000003</v>
      </c>
      <c r="C18" s="17">
        <f t="shared" si="0"/>
        <v>380764293.09999996</v>
      </c>
      <c r="D18" s="17">
        <f t="shared" si="0"/>
        <v>349986187.55000007</v>
      </c>
      <c r="E18" s="17">
        <f t="shared" si="0"/>
        <v>349477093.51999998</v>
      </c>
      <c r="F18" s="17">
        <f t="shared" si="0"/>
        <v>347902634.86000001</v>
      </c>
      <c r="G18" s="17">
        <f t="shared" si="0"/>
        <v>346546727.22999996</v>
      </c>
      <c r="H18" s="17">
        <f t="shared" si="0"/>
        <v>349726122.32000005</v>
      </c>
      <c r="I18" s="17">
        <f t="shared" si="0"/>
        <v>574745469.89999998</v>
      </c>
      <c r="J18" s="17">
        <f t="shared" si="0"/>
        <v>476691509.14999998</v>
      </c>
      <c r="K18" s="17">
        <f t="shared" si="0"/>
        <v>396761342.67000002</v>
      </c>
      <c r="L18" s="17">
        <f t="shared" si="0"/>
        <v>375212567.8900001</v>
      </c>
      <c r="M18" s="17">
        <f t="shared" si="0"/>
        <v>371393601.10000002</v>
      </c>
      <c r="N18" s="18">
        <f>SUM(B18:M18)</f>
        <v>4675368193.2600012</v>
      </c>
      <c r="O18" s="17">
        <f t="shared" si="0"/>
        <v>6446000</v>
      </c>
    </row>
    <row r="19" spans="1:15" ht="11.25" customHeight="1" x14ac:dyDescent="0.2">
      <c r="A19" s="19" t="s">
        <v>33</v>
      </c>
      <c r="B19" s="20">
        <f>SUM(B20:B22)</f>
        <v>221150278.26000002</v>
      </c>
      <c r="C19" s="20">
        <f t="shared" ref="C19:O19" si="1">SUM(C20:C22)</f>
        <v>246015773.96999997</v>
      </c>
      <c r="D19" s="20">
        <f t="shared" si="1"/>
        <v>215934487.43000004</v>
      </c>
      <c r="E19" s="20">
        <f t="shared" si="1"/>
        <v>214942380.29999998</v>
      </c>
      <c r="F19" s="20">
        <f t="shared" si="1"/>
        <v>212788680.03000003</v>
      </c>
      <c r="G19" s="20">
        <f t="shared" si="1"/>
        <v>211454664.40999997</v>
      </c>
      <c r="H19" s="20">
        <f t="shared" si="1"/>
        <v>215214352.71000001</v>
      </c>
      <c r="I19" s="20">
        <f t="shared" si="1"/>
        <v>363815079.99000001</v>
      </c>
      <c r="J19" s="20">
        <f t="shared" si="1"/>
        <v>275599355.70999998</v>
      </c>
      <c r="K19" s="20">
        <f t="shared" si="1"/>
        <v>247697073.34</v>
      </c>
      <c r="L19" s="20">
        <f t="shared" si="1"/>
        <v>224746264.26000008</v>
      </c>
      <c r="M19" s="20">
        <f t="shared" si="1"/>
        <v>222932389.15000004</v>
      </c>
      <c r="N19" s="21">
        <f>SUM(B19:M19)</f>
        <v>2872290779.5600004</v>
      </c>
      <c r="O19" s="20">
        <f t="shared" si="1"/>
        <v>6446000</v>
      </c>
    </row>
    <row r="20" spans="1:15" ht="11.25" customHeight="1" x14ac:dyDescent="0.2">
      <c r="A20" s="19" t="s">
        <v>34</v>
      </c>
      <c r="B20" s="20">
        <v>186208469.07000002</v>
      </c>
      <c r="C20" s="22">
        <v>211422808.59999999</v>
      </c>
      <c r="D20" s="21">
        <v>181533956.49000004</v>
      </c>
      <c r="E20" s="21">
        <v>181939430.82999998</v>
      </c>
      <c r="F20" s="21">
        <v>179115952.82000002</v>
      </c>
      <c r="G20" s="21">
        <v>178019785.86999997</v>
      </c>
      <c r="H20" s="21">
        <v>181498512.01000002</v>
      </c>
      <c r="I20" s="21">
        <v>297786657.59000003</v>
      </c>
      <c r="J20" s="21">
        <v>240326846.88</v>
      </c>
      <c r="K20" s="21">
        <v>216442061.46000001</v>
      </c>
      <c r="L20" s="21">
        <v>191007074.30000007</v>
      </c>
      <c r="M20" s="21">
        <v>189242062.47000003</v>
      </c>
      <c r="N20" s="21">
        <f t="shared" ref="N20:N27" si="2">SUM(B20:M20)</f>
        <v>2434543618.3900003</v>
      </c>
      <c r="O20" s="20">
        <v>6446000</v>
      </c>
    </row>
    <row r="21" spans="1:15" ht="11.25" customHeight="1" x14ac:dyDescent="0.2">
      <c r="A21" s="19" t="s">
        <v>35</v>
      </c>
      <c r="B21" s="20">
        <v>34941809.189999998</v>
      </c>
      <c r="C21" s="22">
        <v>34592965.36999999</v>
      </c>
      <c r="D21" s="21">
        <v>34400530.940000005</v>
      </c>
      <c r="E21" s="21">
        <v>33002949.470000006</v>
      </c>
      <c r="F21" s="21">
        <v>33672727.209999993</v>
      </c>
      <c r="G21" s="21">
        <v>33434878.539999999</v>
      </c>
      <c r="H21" s="21">
        <v>33715840.699999996</v>
      </c>
      <c r="I21" s="21">
        <v>66028422.399999999</v>
      </c>
      <c r="J21" s="21">
        <v>35272508.829999998</v>
      </c>
      <c r="K21" s="21">
        <v>31255011.879999995</v>
      </c>
      <c r="L21" s="21">
        <v>33739189.960000001</v>
      </c>
      <c r="M21" s="21">
        <v>33690326.68</v>
      </c>
      <c r="N21" s="21">
        <f t="shared" si="2"/>
        <v>437747161.16999996</v>
      </c>
      <c r="O21" s="20">
        <v>0</v>
      </c>
    </row>
    <row r="22" spans="1:15" ht="11.25" customHeight="1" x14ac:dyDescent="0.2">
      <c r="A22" s="19" t="s">
        <v>36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1">
        <f t="shared" si="2"/>
        <v>0</v>
      </c>
      <c r="O22" s="20">
        <v>0</v>
      </c>
    </row>
    <row r="23" spans="1:15" ht="11.25" customHeight="1" x14ac:dyDescent="0.2">
      <c r="A23" s="19" t="s">
        <v>37</v>
      </c>
      <c r="B23" s="20">
        <f>SUM(B24:B26)</f>
        <v>135010365.71000001</v>
      </c>
      <c r="C23" s="20">
        <f t="shared" ref="C23:M23" si="3">SUM(C24:C26)</f>
        <v>134748519.13</v>
      </c>
      <c r="D23" s="20">
        <f t="shared" si="3"/>
        <v>134051700.12</v>
      </c>
      <c r="E23" s="20">
        <f t="shared" si="3"/>
        <v>134534713.22</v>
      </c>
      <c r="F23" s="20">
        <f t="shared" si="3"/>
        <v>135113954.83000001</v>
      </c>
      <c r="G23" s="20">
        <f t="shared" si="3"/>
        <v>135092062.81999999</v>
      </c>
      <c r="H23" s="20">
        <f t="shared" si="3"/>
        <v>134511769.61000001</v>
      </c>
      <c r="I23" s="20">
        <f t="shared" si="3"/>
        <v>210930389.90999997</v>
      </c>
      <c r="J23" s="20">
        <f t="shared" si="3"/>
        <v>201092153.44</v>
      </c>
      <c r="K23" s="20">
        <f t="shared" si="3"/>
        <v>149064269.33000001</v>
      </c>
      <c r="L23" s="20">
        <f t="shared" si="3"/>
        <v>150466303.63000003</v>
      </c>
      <c r="M23" s="20">
        <f t="shared" si="3"/>
        <v>148461211.95000002</v>
      </c>
      <c r="N23" s="21">
        <f t="shared" si="2"/>
        <v>1803077413.7000003</v>
      </c>
      <c r="O23" s="20">
        <v>0</v>
      </c>
    </row>
    <row r="24" spans="1:15" ht="11.25" customHeight="1" x14ac:dyDescent="0.2">
      <c r="A24" s="19" t="s">
        <v>38</v>
      </c>
      <c r="B24" s="20">
        <v>107537507.17</v>
      </c>
      <c r="C24" s="22">
        <v>107540763.33</v>
      </c>
      <c r="D24" s="21">
        <v>106529516.61000001</v>
      </c>
      <c r="E24" s="21">
        <v>106959192.19999999</v>
      </c>
      <c r="F24" s="21">
        <v>107613786.78000002</v>
      </c>
      <c r="G24" s="21">
        <v>107192652.69999999</v>
      </c>
      <c r="H24" s="21">
        <v>106954557.33000001</v>
      </c>
      <c r="I24" s="21">
        <v>169386121.16999996</v>
      </c>
      <c r="J24" s="21">
        <v>161324650.51999998</v>
      </c>
      <c r="K24" s="21">
        <v>119365357.07000001</v>
      </c>
      <c r="L24" s="21">
        <v>118706255.17000002</v>
      </c>
      <c r="M24" s="21">
        <v>118401556.21000001</v>
      </c>
      <c r="N24" s="21">
        <f t="shared" si="2"/>
        <v>1437511916.26</v>
      </c>
      <c r="O24" s="20">
        <v>0</v>
      </c>
    </row>
    <row r="25" spans="1:15" ht="11.25" customHeight="1" x14ac:dyDescent="0.2">
      <c r="A25" s="19" t="s">
        <v>39</v>
      </c>
      <c r="B25" s="20">
        <v>27472858.539999999</v>
      </c>
      <c r="C25" s="22">
        <v>27207755.800000001</v>
      </c>
      <c r="D25" s="21">
        <v>27522183.509999998</v>
      </c>
      <c r="E25" s="21">
        <v>27575521.020000003</v>
      </c>
      <c r="F25" s="21">
        <v>27500168.050000004</v>
      </c>
      <c r="G25" s="21">
        <v>27899410.119999997</v>
      </c>
      <c r="H25" s="21">
        <v>27557212.280000005</v>
      </c>
      <c r="I25" s="21">
        <v>41544268.740000002</v>
      </c>
      <c r="J25" s="21">
        <v>39767502.920000002</v>
      </c>
      <c r="K25" s="21">
        <v>29698912.259999998</v>
      </c>
      <c r="L25" s="21">
        <v>31760048.459999997</v>
      </c>
      <c r="M25" s="21">
        <v>30059655.739999998</v>
      </c>
      <c r="N25" s="21">
        <f t="shared" si="2"/>
        <v>365565497.44</v>
      </c>
      <c r="O25" s="20">
        <v>0</v>
      </c>
    </row>
    <row r="26" spans="1:15" ht="11.25" customHeight="1" x14ac:dyDescent="0.2">
      <c r="A26" s="19" t="s">
        <v>40</v>
      </c>
      <c r="B26" s="20">
        <v>0</v>
      </c>
      <c r="C26" s="22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f t="shared" si="2"/>
        <v>0</v>
      </c>
      <c r="O26" s="20">
        <v>0</v>
      </c>
    </row>
    <row r="27" spans="1:15" ht="21.75" customHeight="1" x14ac:dyDescent="0.2">
      <c r="A27" s="23" t="s">
        <v>41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1">
        <f t="shared" si="2"/>
        <v>0</v>
      </c>
      <c r="O27" s="20">
        <v>0</v>
      </c>
    </row>
    <row r="28" spans="1:15" ht="11.25" customHeight="1" x14ac:dyDescent="0.2">
      <c r="A28" s="16" t="s">
        <v>42</v>
      </c>
      <c r="B28" s="20">
        <f t="shared" ref="B28:O28" si="4">SUM(B29:B32)</f>
        <v>72557045.679999992</v>
      </c>
      <c r="C28" s="20">
        <f t="shared" si="4"/>
        <v>70592943.75</v>
      </c>
      <c r="D28" s="20">
        <f t="shared" si="4"/>
        <v>69044862.690000013</v>
      </c>
      <c r="E28" s="20">
        <f t="shared" si="4"/>
        <v>70290061.579999998</v>
      </c>
      <c r="F28" s="20">
        <f t="shared" si="4"/>
        <v>70043504.600000009</v>
      </c>
      <c r="G28" s="20">
        <f t="shared" si="4"/>
        <v>68782267.349999994</v>
      </c>
      <c r="H28" s="20">
        <f t="shared" si="4"/>
        <v>71055934.890000001</v>
      </c>
      <c r="I28" s="20">
        <f t="shared" si="4"/>
        <v>27629529.569999997</v>
      </c>
      <c r="J28" s="20">
        <f t="shared" si="4"/>
        <v>80115089.939999998</v>
      </c>
      <c r="K28" s="20">
        <f t="shared" si="4"/>
        <v>41949931.869999997</v>
      </c>
      <c r="L28" s="20">
        <f t="shared" si="4"/>
        <v>79031045.800000012</v>
      </c>
      <c r="M28" s="20">
        <f t="shared" si="4"/>
        <v>49126175.109999999</v>
      </c>
      <c r="N28" s="21">
        <f>SUM(B28:M28)</f>
        <v>770218392.83000004</v>
      </c>
      <c r="O28" s="20">
        <f t="shared" si="4"/>
        <v>6446000</v>
      </c>
    </row>
    <row r="29" spans="1:15" ht="11.25" customHeight="1" x14ac:dyDescent="0.2">
      <c r="A29" s="24" t="s">
        <v>43</v>
      </c>
      <c r="B29" s="20">
        <v>4665372.47</v>
      </c>
      <c r="C29" s="22">
        <v>2796826.92</v>
      </c>
      <c r="D29" s="21">
        <v>1453478.85</v>
      </c>
      <c r="E29" s="21">
        <v>2625888.13</v>
      </c>
      <c r="F29" s="21">
        <v>2383462.44</v>
      </c>
      <c r="G29" s="21">
        <v>882487.62</v>
      </c>
      <c r="H29" s="21">
        <v>3304547.91</v>
      </c>
      <c r="I29" s="21">
        <v>4113091.04</v>
      </c>
      <c r="J29" s="21">
        <v>0</v>
      </c>
      <c r="K29" s="21">
        <v>40651959.640000001</v>
      </c>
      <c r="L29" s="21">
        <v>5534853.9900000002</v>
      </c>
      <c r="M29" s="21">
        <v>3111472.08</v>
      </c>
      <c r="N29" s="21">
        <f t="shared" ref="N29:N32" si="5">SUM(B29:M29)</f>
        <v>71523441.089999989</v>
      </c>
      <c r="O29" s="20">
        <v>0</v>
      </c>
    </row>
    <row r="30" spans="1:15" ht="11.25" customHeight="1" x14ac:dyDescent="0.2">
      <c r="A30" s="24" t="s">
        <v>44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1">
        <f t="shared" si="5"/>
        <v>0</v>
      </c>
      <c r="O30" s="20">
        <v>0</v>
      </c>
    </row>
    <row r="31" spans="1:15" ht="11.25" customHeight="1" x14ac:dyDescent="0.2">
      <c r="A31" s="24" t="s">
        <v>45</v>
      </c>
      <c r="B31" s="20">
        <v>320696.69</v>
      </c>
      <c r="C31" s="22">
        <v>314902.90999999997</v>
      </c>
      <c r="D31" s="21">
        <v>164689.79999999999</v>
      </c>
      <c r="E31" s="21">
        <v>259144.07</v>
      </c>
      <c r="F31" s="21">
        <v>119572.12000000001</v>
      </c>
      <c r="G31" s="21">
        <v>266214.76</v>
      </c>
      <c r="H31" s="21">
        <v>135986.56</v>
      </c>
      <c r="I31" s="21">
        <v>270377.98000000004</v>
      </c>
      <c r="J31" s="21">
        <v>9082399.1099999994</v>
      </c>
      <c r="K31" s="21">
        <v>1299137.54</v>
      </c>
      <c r="L31" s="21">
        <v>2341665.94</v>
      </c>
      <c r="M31" s="21">
        <v>623635.72999999986</v>
      </c>
      <c r="N31" s="21">
        <f t="shared" si="5"/>
        <v>15198423.209999999</v>
      </c>
      <c r="O31" s="20">
        <v>6446000</v>
      </c>
    </row>
    <row r="32" spans="1:15" ht="11.25" customHeight="1" x14ac:dyDescent="0.2">
      <c r="A32" s="25" t="s">
        <v>46</v>
      </c>
      <c r="B32" s="26">
        <v>67570976.519999996</v>
      </c>
      <c r="C32" s="27">
        <v>67481213.920000002</v>
      </c>
      <c r="D32" s="28">
        <v>67426694.040000007</v>
      </c>
      <c r="E32" s="28">
        <v>67405029.379999995</v>
      </c>
      <c r="F32" s="28">
        <v>67540470.040000007</v>
      </c>
      <c r="G32" s="28">
        <v>67633564.969999999</v>
      </c>
      <c r="H32" s="28">
        <v>67615400.420000002</v>
      </c>
      <c r="I32" s="28">
        <v>23246060.549999997</v>
      </c>
      <c r="J32" s="28">
        <v>71032690.829999998</v>
      </c>
      <c r="K32" s="28">
        <v>-1165.31</v>
      </c>
      <c r="L32" s="28">
        <v>71154525.870000005</v>
      </c>
      <c r="M32" s="28">
        <v>45391067.299999997</v>
      </c>
      <c r="N32" s="21">
        <f t="shared" si="5"/>
        <v>683496528.53000009</v>
      </c>
      <c r="O32" s="20">
        <v>0</v>
      </c>
    </row>
    <row r="33" spans="1:16" ht="11.25" customHeight="1" x14ac:dyDescent="0.2">
      <c r="A33" s="29" t="s">
        <v>47</v>
      </c>
      <c r="B33" s="30">
        <f t="shared" ref="B33:O33" si="6">B18-B28</f>
        <v>283603598.29000002</v>
      </c>
      <c r="C33" s="30">
        <f t="shared" si="6"/>
        <v>310171349.34999996</v>
      </c>
      <c r="D33" s="30">
        <f t="shared" si="6"/>
        <v>280941324.86000007</v>
      </c>
      <c r="E33" s="30">
        <f t="shared" si="6"/>
        <v>279187031.94</v>
      </c>
      <c r="F33" s="30">
        <f t="shared" si="6"/>
        <v>277859130.25999999</v>
      </c>
      <c r="G33" s="30">
        <f t="shared" si="6"/>
        <v>277764459.88</v>
      </c>
      <c r="H33" s="30">
        <f t="shared" si="6"/>
        <v>278670187.43000007</v>
      </c>
      <c r="I33" s="30">
        <f t="shared" si="6"/>
        <v>547115940.32999992</v>
      </c>
      <c r="J33" s="30">
        <f t="shared" si="6"/>
        <v>396576419.20999998</v>
      </c>
      <c r="K33" s="30">
        <f t="shared" si="6"/>
        <v>354811410.80000001</v>
      </c>
      <c r="L33" s="30">
        <f t="shared" si="6"/>
        <v>296181522.09000009</v>
      </c>
      <c r="M33" s="30">
        <f t="shared" si="6"/>
        <v>322267425.99000001</v>
      </c>
      <c r="N33" s="31">
        <f t="shared" si="6"/>
        <v>3905149800.4300013</v>
      </c>
      <c r="O33" s="31">
        <f t="shared" si="6"/>
        <v>0</v>
      </c>
      <c r="P33" s="32"/>
    </row>
    <row r="34" spans="1:16" ht="11.25" customHeight="1" x14ac:dyDescent="0.2">
      <c r="A34" s="33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5"/>
    </row>
    <row r="35" spans="1:16" ht="11.25" customHeight="1" x14ac:dyDescent="0.2">
      <c r="A35" s="52" t="s">
        <v>48</v>
      </c>
      <c r="B35" s="53"/>
      <c r="C35" s="53"/>
      <c r="D35" s="53"/>
      <c r="E35" s="53"/>
      <c r="F35" s="52" t="s">
        <v>49</v>
      </c>
      <c r="G35" s="53"/>
      <c r="H35" s="53"/>
      <c r="I35" s="53"/>
      <c r="J35" s="53"/>
      <c r="K35" s="53"/>
      <c r="L35" s="53"/>
      <c r="M35" s="52" t="s">
        <v>50</v>
      </c>
      <c r="N35" s="53"/>
      <c r="O35" s="54"/>
    </row>
    <row r="36" spans="1:16" ht="11.25" customHeight="1" x14ac:dyDescent="0.2">
      <c r="A36" s="33" t="s">
        <v>51</v>
      </c>
      <c r="B36" s="36"/>
      <c r="C36" s="36"/>
      <c r="D36" s="36"/>
      <c r="E36" s="36"/>
      <c r="F36" s="37"/>
      <c r="G36" s="36"/>
      <c r="H36" s="38"/>
      <c r="I36" s="38"/>
      <c r="J36" s="38"/>
      <c r="K36" s="38"/>
      <c r="L36" s="39">
        <v>818616620000</v>
      </c>
      <c r="M36" s="56" t="s">
        <v>52</v>
      </c>
      <c r="N36" s="57"/>
      <c r="O36" s="58"/>
    </row>
    <row r="37" spans="1:16" ht="12.75" x14ac:dyDescent="0.2">
      <c r="A37" s="40" t="s">
        <v>53</v>
      </c>
      <c r="B37" s="41"/>
      <c r="C37" s="41"/>
      <c r="D37" s="41"/>
      <c r="E37" s="41"/>
      <c r="F37" s="42"/>
      <c r="G37" s="41"/>
      <c r="H37" s="43"/>
      <c r="I37" s="43"/>
      <c r="J37" s="43"/>
      <c r="K37" s="43"/>
      <c r="L37" s="44">
        <f>N33+O33</f>
        <v>3905149800.4300013</v>
      </c>
      <c r="M37" s="42"/>
      <c r="N37" s="43"/>
      <c r="O37" s="45">
        <f>L37/L36*100</f>
        <v>0.47704257463402117</v>
      </c>
    </row>
    <row r="38" spans="1:16" ht="11.25" customHeight="1" x14ac:dyDescent="0.2">
      <c r="A38" s="59" t="s">
        <v>54</v>
      </c>
      <c r="B38" s="60"/>
      <c r="C38" s="60"/>
      <c r="D38" s="60"/>
      <c r="E38" s="61"/>
      <c r="F38" s="33"/>
      <c r="G38" s="34"/>
      <c r="H38" s="34"/>
      <c r="I38" s="34"/>
      <c r="J38" s="34"/>
      <c r="K38" s="34"/>
      <c r="L38" s="39">
        <f>L36*O38/100</f>
        <v>9905261102</v>
      </c>
      <c r="M38" s="33"/>
      <c r="N38" s="34"/>
      <c r="O38" s="46">
        <v>1.21</v>
      </c>
    </row>
    <row r="39" spans="1:16" ht="11.25" customHeight="1" x14ac:dyDescent="0.2">
      <c r="A39" s="33" t="s">
        <v>55</v>
      </c>
      <c r="B39" s="34"/>
      <c r="C39" s="34"/>
      <c r="D39" s="34"/>
      <c r="E39" s="34"/>
      <c r="F39" s="33"/>
      <c r="G39" s="34"/>
      <c r="H39" s="34"/>
      <c r="I39" s="34"/>
      <c r="J39" s="34"/>
      <c r="K39" s="34"/>
      <c r="L39" s="39">
        <f>L36*O39/100</f>
        <v>9409998046.8999996</v>
      </c>
      <c r="M39" s="33"/>
      <c r="N39" s="34"/>
      <c r="O39" s="46">
        <v>1.1495</v>
      </c>
    </row>
    <row r="40" spans="1:16" ht="11.25" customHeight="1" x14ac:dyDescent="0.2">
      <c r="A40" s="33" t="s">
        <v>56</v>
      </c>
      <c r="B40" s="34"/>
      <c r="C40" s="34"/>
      <c r="D40" s="34"/>
      <c r="E40" s="34"/>
      <c r="F40" s="33"/>
      <c r="G40" s="34"/>
      <c r="H40" s="34"/>
      <c r="I40" s="34"/>
      <c r="J40" s="34"/>
      <c r="K40" s="34"/>
      <c r="L40" s="39">
        <f>L36*1.089/100</f>
        <v>8914734991.7999992</v>
      </c>
      <c r="M40" s="33"/>
      <c r="N40" s="34"/>
      <c r="O40" s="46">
        <v>1.089</v>
      </c>
    </row>
    <row r="41" spans="1:16" s="32" customFormat="1" ht="11.25" customHeight="1" x14ac:dyDescent="0.2">
      <c r="A41" s="47" t="s">
        <v>62</v>
      </c>
      <c r="B41" s="47"/>
      <c r="C41" s="47"/>
      <c r="D41" s="47"/>
      <c r="E41" s="47"/>
      <c r="F41" s="48"/>
      <c r="G41" s="48"/>
      <c r="H41" s="48"/>
      <c r="I41" s="48"/>
      <c r="J41" s="48"/>
      <c r="K41" s="48"/>
      <c r="L41" s="48"/>
      <c r="M41" s="48"/>
      <c r="N41" s="48"/>
      <c r="O41" s="48"/>
    </row>
    <row r="42" spans="1:16" ht="27.75" customHeight="1" x14ac:dyDescent="0.2">
      <c r="A42" s="62" t="s">
        <v>63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</row>
    <row r="43" spans="1:16" ht="22.5" customHeight="1" x14ac:dyDescent="0.2">
      <c r="A43" s="2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</row>
    <row r="44" spans="1:16" ht="22.5" customHeight="1" x14ac:dyDescent="0.2">
      <c r="A44" s="4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49"/>
      <c r="O44" s="49"/>
    </row>
    <row r="45" spans="1:16" ht="22.5" customHeight="1" x14ac:dyDescent="0.2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</row>
    <row r="46" spans="1:16" ht="22.5" customHeight="1" x14ac:dyDescent="0.2">
      <c r="A46" s="63" t="s">
        <v>64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1:16" ht="11.25" customHeight="1" x14ac:dyDescent="0.2">
      <c r="A47" s="63" t="s">
        <v>57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16" ht="11.25" customHeight="1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</row>
    <row r="51" spans="1:15" ht="33" customHeight="1" x14ac:dyDescent="0.2"/>
    <row r="52" spans="1:15" ht="11.25" customHeight="1" x14ac:dyDescent="0.2">
      <c r="A52" s="55" t="s">
        <v>58</v>
      </c>
      <c r="B52" s="55"/>
      <c r="C52" s="55"/>
      <c r="D52" s="55"/>
      <c r="E52" s="55"/>
      <c r="F52" s="55"/>
      <c r="G52" s="55" t="s">
        <v>59</v>
      </c>
      <c r="H52" s="55"/>
      <c r="I52" s="55"/>
      <c r="J52" s="55"/>
      <c r="K52" s="55"/>
      <c r="L52" s="55"/>
      <c r="M52" s="55"/>
      <c r="N52" s="55"/>
      <c r="O52" s="55"/>
    </row>
    <row r="53" spans="1:15" ht="11.25" customHeight="1" x14ac:dyDescent="0.2">
      <c r="A53" s="55" t="s">
        <v>60</v>
      </c>
      <c r="B53" s="55"/>
      <c r="C53" s="55"/>
      <c r="D53" s="55"/>
      <c r="E53" s="55"/>
      <c r="F53" s="55"/>
      <c r="G53" s="55" t="s">
        <v>61</v>
      </c>
      <c r="H53" s="55"/>
      <c r="I53" s="55"/>
      <c r="J53" s="55"/>
      <c r="K53" s="55"/>
      <c r="L53" s="55"/>
      <c r="M53" s="55"/>
      <c r="N53" s="55"/>
      <c r="O53" s="55"/>
    </row>
  </sheetData>
  <mergeCells count="33">
    <mergeCell ref="A8:O8"/>
    <mergeCell ref="A3:O3"/>
    <mergeCell ref="A4:O4"/>
    <mergeCell ref="A5:O5"/>
    <mergeCell ref="A6:O6"/>
    <mergeCell ref="A7:O7"/>
    <mergeCell ref="B11:O11"/>
    <mergeCell ref="B12:O12"/>
    <mergeCell ref="B13:N13"/>
    <mergeCell ref="B14:B17"/>
    <mergeCell ref="C14:C17"/>
    <mergeCell ref="D14:D17"/>
    <mergeCell ref="E14:E17"/>
    <mergeCell ref="F14:F17"/>
    <mergeCell ref="G14:G17"/>
    <mergeCell ref="H14:H17"/>
    <mergeCell ref="I14:I17"/>
    <mergeCell ref="J14:J17"/>
    <mergeCell ref="K14:K17"/>
    <mergeCell ref="L14:L17"/>
    <mergeCell ref="M14:M17"/>
    <mergeCell ref="A35:E35"/>
    <mergeCell ref="F35:L35"/>
    <mergeCell ref="M35:O35"/>
    <mergeCell ref="A53:F53"/>
    <mergeCell ref="G53:O53"/>
    <mergeCell ref="M36:O36"/>
    <mergeCell ref="A38:E38"/>
    <mergeCell ref="A42:O42"/>
    <mergeCell ref="A46:O46"/>
    <mergeCell ref="A47:O47"/>
    <mergeCell ref="A52:F52"/>
    <mergeCell ref="G52:O52"/>
  </mergeCells>
  <pageMargins left="0.51181102362204722" right="0.51181102362204722" top="0.78740157480314965" bottom="0.78740157480314965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1 Pessoal União</vt:lpstr>
    </vt:vector>
  </TitlesOfParts>
  <Company>CAMARA DOS DEPUTADOS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</dc:creator>
  <cp:lastModifiedBy>cd</cp:lastModifiedBy>
  <cp:lastPrinted>2019-11-12T18:24:03Z</cp:lastPrinted>
  <dcterms:created xsi:type="dcterms:W3CDTF">2019-05-09T19:06:00Z</dcterms:created>
  <dcterms:modified xsi:type="dcterms:W3CDTF">2019-11-12T19:31:13Z</dcterms:modified>
</cp:coreProperties>
</file>