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uelo\2023\RGF\3Q_2023\DEFINITIVO\"/>
    </mc:Choice>
  </mc:AlternateContent>
  <bookViews>
    <workbookView xWindow="0" yWindow="315" windowWidth="14220" windowHeight="6615"/>
  </bookViews>
  <sheets>
    <sheet name="Anexo 1 - Demonst Desp Pessoal " sheetId="6" r:id="rId1"/>
    <sheet name="Anexo 5 - DDC E RP" sheetId="4" r:id="rId2"/>
    <sheet name="Anexo 6 - Demonst Simplif RGF" sheetId="3" r:id="rId3"/>
  </sheets>
  <externalReferences>
    <externalReference r:id="rId4"/>
  </externalReferences>
  <definedNames>
    <definedName name="Ações">#REF!</definedName>
    <definedName name="_xlnm.Print_Area" localSheetId="2">'Anexo 6 - Demonst Simplif RGF'!#REF!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39" i="6" l="1"/>
  <c r="L38" i="6"/>
  <c r="L37" i="6"/>
  <c r="N31" i="6"/>
  <c r="N30" i="6"/>
  <c r="N29" i="6"/>
  <c r="N28" i="6"/>
  <c r="M27" i="6"/>
  <c r="L27" i="6"/>
  <c r="K27" i="6"/>
  <c r="J27" i="6"/>
  <c r="I27" i="6"/>
  <c r="H27" i="6"/>
  <c r="G27" i="6"/>
  <c r="F27" i="6"/>
  <c r="E27" i="6"/>
  <c r="D27" i="6"/>
  <c r="C27" i="6"/>
  <c r="B27" i="6"/>
  <c r="N27" i="6" s="1"/>
  <c r="N24" i="6"/>
  <c r="N23" i="6"/>
  <c r="M22" i="6"/>
  <c r="L22" i="6"/>
  <c r="K22" i="6"/>
  <c r="J22" i="6"/>
  <c r="I22" i="6"/>
  <c r="H22" i="6"/>
  <c r="G22" i="6"/>
  <c r="F22" i="6"/>
  <c r="E22" i="6"/>
  <c r="D22" i="6"/>
  <c r="C22" i="6"/>
  <c r="B22" i="6"/>
  <c r="N22" i="6" s="1"/>
  <c r="N21" i="6"/>
  <c r="N20" i="6"/>
  <c r="O19" i="6"/>
  <c r="M19" i="6"/>
  <c r="L19" i="6"/>
  <c r="L18" i="6" s="1"/>
  <c r="L32" i="6" s="1"/>
  <c r="K19" i="6"/>
  <c r="K18" i="6" s="1"/>
  <c r="K32" i="6" s="1"/>
  <c r="J19" i="6"/>
  <c r="I19" i="6"/>
  <c r="H19" i="6"/>
  <c r="G19" i="6"/>
  <c r="F19" i="6"/>
  <c r="F18" i="6" s="1"/>
  <c r="F32" i="6" s="1"/>
  <c r="E19" i="6"/>
  <c r="E18" i="6" s="1"/>
  <c r="E32" i="6" s="1"/>
  <c r="D19" i="6"/>
  <c r="C19" i="6"/>
  <c r="B19" i="6"/>
  <c r="N19" i="6" s="1"/>
  <c r="O18" i="6"/>
  <c r="O32" i="6" s="1"/>
  <c r="M18" i="6"/>
  <c r="M32" i="6" s="1"/>
  <c r="J18" i="6"/>
  <c r="J32" i="6" s="1"/>
  <c r="I18" i="6"/>
  <c r="I32" i="6" s="1"/>
  <c r="H18" i="6"/>
  <c r="H32" i="6" s="1"/>
  <c r="G18" i="6"/>
  <c r="G32" i="6" s="1"/>
  <c r="D18" i="6"/>
  <c r="D32" i="6" s="1"/>
  <c r="C18" i="6"/>
  <c r="C32" i="6" s="1"/>
  <c r="B18" i="6"/>
  <c r="B32" i="6" s="1"/>
  <c r="N18" i="6" l="1"/>
  <c r="N32" i="6" s="1"/>
  <c r="L36" i="6" s="1"/>
  <c r="O36" i="6" s="1"/>
</calcChain>
</file>

<file path=xl/sharedStrings.xml><?xml version="1.0" encoding="utf-8"?>
<sst xmlns="http://schemas.openxmlformats.org/spreadsheetml/2006/main" count="141" uniqueCount="119">
  <si>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</si>
  <si>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</si>
  <si>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</si>
  <si>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</si>
  <si>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</si>
  <si>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</si>
  <si>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(III) = (I + II)</t>
  </si>
  <si>
    <t>Diretor-Geral</t>
  </si>
  <si>
    <t>RESTOS A PAGAR</t>
  </si>
  <si>
    <t>DISPONIBILIDADE DE CAIXA LÍQUIDA (ANTES DA INSCRIÇÃO EM RESTOS A PAGAR NÃO PROCESSADOS DO EXERCÍCIO)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</si>
  <si>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</si>
  <si>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</si>
  <si>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</si>
  <si>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</si>
  <si>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</si>
  <si>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</si>
  <si>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</si>
  <si>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</si>
  <si>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</si>
  <si>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</si>
  <si>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</si>
  <si>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</si>
  <si>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</si>
  <si>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</si>
  <si>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</si>
  <si>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</si>
  <si>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</si>
  <si>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</si>
  <si>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</si>
  <si>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</si>
  <si>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</si>
  <si>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Receita Corrente Líquida</t>
  </si>
  <si>
    <t xml:space="preserve"> RGF – ANEXO 5 (LRF, art. 55, Inciso III, alínea "a")</t>
  </si>
  <si>
    <t xml:space="preserve"> LRF, art. 48 - Anexo 6</t>
  </si>
  <si>
    <t>-</t>
  </si>
  <si>
    <t xml:space="preserve">Notas: </t>
  </si>
  <si>
    <t xml:space="preserve"> 2) O detalhamento por fonte de recursos observou a orientação contida no item 4.2 do Manual Siafi - Macrofunção 021301.</t>
  </si>
  <si>
    <t>DISPONIBILIDADE DE CAIXA LÍQUIDA (APÓS A INSCRIÇÃO EM RESTOS A PAGAR NÃO PROCESSADOS DO EXERCÍCIO)</t>
  </si>
  <si>
    <t>(g)</t>
  </si>
  <si>
    <t>VALOR ATÉ O QUADRIMESTRE</t>
  </si>
  <si>
    <t>(i) = (f - g)</t>
  </si>
  <si>
    <t xml:space="preserve">EMPENHOS NÃO LIQUIDADOS CANCELADOS (NÃO INSCRITOS POR INSUFICIÊNCIA FINANCEIRA) </t>
  </si>
  <si>
    <t>(h)</t>
  </si>
  <si>
    <t xml:space="preserve">CELSO DE BARROS CORREIA NETO
</t>
  </si>
  <si>
    <t>CELSO DE BARROS CORREIA NETO</t>
  </si>
  <si>
    <t>Demais Obrigações Financeiras</t>
  </si>
  <si>
    <t>JANEIRO A DEZEMBRO DE 2023</t>
  </si>
  <si>
    <t>TOTAL DOS RECURSOS NÃO VINCULADOS (I)</t>
  </si>
  <si>
    <t>000 -  Recursos Livres da União</t>
  </si>
  <si>
    <t>TOTAL DOS RECURSOS VINCULADOS (II)</t>
  </si>
  <si>
    <t>001 -  Recursos Livres da Seguridade Social</t>
  </si>
  <si>
    <t>050 -  Recursos Próprios Primários Livres da UO</t>
  </si>
  <si>
    <t>051 -  Recursos Próprios UO Aplicados - excl. em desp capital</t>
  </si>
  <si>
    <t>056 -  Benefícios do RPPS da União</t>
  </si>
  <si>
    <t>490 -  Recursos a Classificar</t>
  </si>
  <si>
    <t>491 -  Recursos Diversos</t>
  </si>
  <si>
    <t xml:space="preserve"> 1) Elaborado com base na 13º edição do Manual de Demonstrativos Fiscais aprovado pela Portaria nº 1.447, de 14 de junho de 2022, da Secretaria do Tesouro Nacional.</t>
  </si>
  <si>
    <r>
      <t>Fonte: Tesouro Gerencial, Coordenação de Contabilidade,</t>
    </r>
    <r>
      <rPr>
        <sz val="8"/>
        <color theme="1"/>
        <rFont val="Times New Roman"/>
        <family val="1"/>
      </rPr>
      <t xml:space="preserve"> 9/jan/2024, 10h30.</t>
    </r>
  </si>
  <si>
    <t>Limite Máximo (incisos I, II e III, art. 20 da LRF) - &lt;1,210000%&gt;</t>
  </si>
  <si>
    <t>Limite Prudencial  (parágrafo único, art. 22 da LRF) - &lt;1,149500%&gt;</t>
  </si>
  <si>
    <t>Limite de Alerta (inciso II do §1º do art. 59 da LRF) - &lt;1,089000%&gt;</t>
  </si>
  <si>
    <t>FLÁVIO GOMES DE MESQUITA</t>
  </si>
  <si>
    <t>Diretor de Finanças, Orçamento e Contabilidade em exercício</t>
  </si>
  <si>
    <t>Secretário de Controle Interno em exercício</t>
  </si>
  <si>
    <t>CIDNEY ARANTES CARRASQUEL COELHO</t>
  </si>
  <si>
    <t xml:space="preserve">DEMONSTRATIVO DA DESPESA COM PESSOAL </t>
  </si>
  <si>
    <t>JANEIRO A DEZEMBRO/2023</t>
  </si>
  <si>
    <t xml:space="preserve"> RGF - ANEXO 1 (LRF, art. 55, inciso I, alínea "a")</t>
  </si>
  <si>
    <t>DESPESAS EXECUTADAS</t>
  </si>
  <si>
    <t>(Janeiro a Dezembro/2023)</t>
  </si>
  <si>
    <t>LIQUIDADAS</t>
  </si>
  <si>
    <t>INSCRITAS EM</t>
  </si>
  <si>
    <t>Jan/23</t>
  </si>
  <si>
    <t>Fev/23</t>
  </si>
  <si>
    <t>Mar/23</t>
  </si>
  <si>
    <t>Abr/23</t>
  </si>
  <si>
    <t>Mai/23</t>
  </si>
  <si>
    <t>Jun/23</t>
  </si>
  <si>
    <t>Jul/23</t>
  </si>
  <si>
    <t>Ago/23</t>
  </si>
  <si>
    <t>Set/23</t>
  </si>
  <si>
    <t>Out/23</t>
  </si>
  <si>
    <t>Nov/23</t>
  </si>
  <si>
    <t>Dez/23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</si>
  <si>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</si>
  <si>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</si>
  <si>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</si>
  <si>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</si>
  <si>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</si>
  <si>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</si>
  <si>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</si>
  <si>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</si>
  <si>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</si>
  <si>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</si>
  <si>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</si>
  <si>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</si>
  <si>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</si>
  <si>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</si>
  <si>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</si>
  <si>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</si>
  <si>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 e Deduções Constitucionais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</si>
  <si>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</si>
  <si>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</si>
  <si>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</si>
  <si>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</si>
  <si>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</si>
  <si>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</si>
  <si>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</si>
  <si>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</si>
  <si>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</si>
  <si>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</si>
  <si>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</si>
  <si>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SIAFI/ME/STN, 11/Jan/2024, 10:00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</si>
  <si>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</si>
  <si>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</si>
  <si>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</si>
  <si>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</si>
  <si>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 xml:space="preserve">CIDNEY ARANTES CARRASQUEL COELHO
Secretário de Controle Interno em exercício
</t>
  </si>
  <si>
    <t xml:space="preserve">FLÁVIO GOMES DE MESQUITA
Diretor de Finanças, Orçamento e Contabilidade em exercício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</si>
</sst>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&quot;R$&quot;#,##0.00_);[Red]\(&quot;R$&quot;#,##0.00\)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Times New Roman"/>
      <family val="1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</cellStyleXfs>
  <cellXfs count="170">
    <xf numFmtId="0" fontId="0" fillId="0" borderId="0" xfId="0"/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3" fillId="3" borderId="3" xfId="4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justify" vertical="center" wrapText="1"/>
    </xf>
    <xf numFmtId="0" fontId="8" fillId="0" borderId="0" xfId="3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vertical="center"/>
    </xf>
    <xf numFmtId="37" fontId="8" fillId="0" borderId="0" xfId="1" applyNumberFormat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43" fontId="3" fillId="0" borderId="4" xfId="7" applyFont="1" applyFill="1" applyBorder="1" applyAlignment="1">
      <alignment horizontal="right" vertical="center"/>
    </xf>
    <xf numFmtId="43" fontId="3" fillId="0" borderId="4" xfId="7" applyFont="1" applyFill="1" applyBorder="1" applyAlignment="1">
      <alignment horizontal="right" vertical="center" wrapText="1"/>
    </xf>
    <xf numFmtId="43" fontId="2" fillId="0" borderId="1" xfId="7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left" vertical="center" wrapText="1"/>
    </xf>
    <xf numFmtId="43" fontId="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0" fontId="3" fillId="3" borderId="3" xfId="3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justify" vertical="justify" wrapText="1"/>
    </xf>
    <xf numFmtId="0" fontId="3" fillId="3" borderId="1" xfId="3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vertical="center"/>
    </xf>
    <xf numFmtId="43" fontId="2" fillId="0" borderId="4" xfId="7" applyFont="1" applyFill="1" applyBorder="1" applyAlignment="1">
      <alignment horizontal="right" vertical="center"/>
    </xf>
    <xf numFmtId="165" fontId="2" fillId="0" borderId="5" xfId="1" applyNumberFormat="1" applyFont="1" applyBorder="1" applyAlignment="1">
      <alignment horizontal="left" vertical="center" wrapText="1"/>
    </xf>
    <xf numFmtId="43" fontId="2" fillId="0" borderId="3" xfId="7" applyFont="1" applyFill="1" applyBorder="1" applyAlignment="1">
      <alignment horizontal="right" vertical="center"/>
    </xf>
    <xf numFmtId="43" fontId="2" fillId="0" borderId="2" xfId="7" applyFont="1" applyFill="1" applyBorder="1" applyAlignment="1">
      <alignment horizontal="right" vertical="center"/>
    </xf>
    <xf numFmtId="0" fontId="8" fillId="0" borderId="0" xfId="0" applyFont="1" applyFill="1"/>
    <xf numFmtId="43" fontId="3" fillId="0" borderId="3" xfId="7" applyFont="1" applyFill="1" applyBorder="1" applyAlignment="1">
      <alignment horizontal="right" vertical="center"/>
    </xf>
    <xf numFmtId="43" fontId="3" fillId="0" borderId="0" xfId="7" applyFont="1" applyFill="1" applyBorder="1" applyAlignment="1">
      <alignment horizontal="right" vertical="center"/>
    </xf>
    <xf numFmtId="43" fontId="12" fillId="0" borderId="0" xfId="0" applyNumberFormat="1" applyFont="1" applyFill="1" applyAlignment="1">
      <alignment horizontal="right"/>
    </xf>
    <xf numFmtId="0" fontId="8" fillId="0" borderId="0" xfId="1" applyNumberFormat="1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167" fontId="2" fillId="0" borderId="2" xfId="0" applyNumberFormat="1" applyFont="1" applyFill="1" applyBorder="1" applyAlignment="1">
      <alignment vertical="center"/>
    </xf>
    <xf numFmtId="167" fontId="2" fillId="0" borderId="3" xfId="0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vertical="justify" wrapText="1"/>
    </xf>
    <xf numFmtId="0" fontId="12" fillId="0" borderId="0" xfId="3" applyFont="1" applyFill="1" applyBorder="1" applyAlignment="1">
      <alignment vertical="justify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2" xfId="3" applyFont="1" applyFill="1" applyBorder="1" applyAlignment="1">
      <alignment horizontal="center" vertical="top" wrapText="1"/>
    </xf>
    <xf numFmtId="0" fontId="3" fillId="3" borderId="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top" wrapText="1"/>
    </xf>
    <xf numFmtId="0" fontId="8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3" fillId="3" borderId="1" xfId="4" applyFont="1" applyFill="1" applyBorder="1" applyAlignment="1">
      <alignment horizontal="center" vertical="top" wrapText="1"/>
    </xf>
    <xf numFmtId="0" fontId="3" fillId="3" borderId="2" xfId="4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justify" vertical="justify" wrapText="1"/>
    </xf>
    <xf numFmtId="0" fontId="12" fillId="0" borderId="0" xfId="3" applyFont="1" applyFill="1" applyBorder="1" applyAlignment="1">
      <alignment horizontal="justify" vertical="justify" wrapText="1"/>
    </xf>
    <xf numFmtId="0" fontId="2" fillId="0" borderId="8" xfId="3" applyFont="1" applyFill="1" applyBorder="1" applyAlignment="1">
      <alignment horizontal="justify" vertical="center" wrapText="1"/>
    </xf>
    <xf numFmtId="0" fontId="2" fillId="0" borderId="0" xfId="3" applyFont="1" applyFill="1" applyBorder="1" applyAlignment="1">
      <alignment horizontal="justify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justify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7" fillId="0" borderId="0" xfId="4" applyFont="1"/>
    <xf numFmtId="0" fontId="2" fillId="0" borderId="0" xfId="4" applyFont="1"/>
    <xf numFmtId="0" fontId="1" fillId="0" borderId="0" xfId="4"/>
    <xf numFmtId="0" fontId="3" fillId="0" borderId="0" xfId="4" applyFont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4" applyNumberFormat="1" applyFont="1" applyAlignment="1">
      <alignment horizontal="right"/>
    </xf>
    <xf numFmtId="0" fontId="3" fillId="3" borderId="12" xfId="4" applyFont="1" applyFill="1" applyBorder="1" applyAlignment="1">
      <alignment horizontal="center" vertical="center"/>
    </xf>
    <xf numFmtId="0" fontId="13" fillId="3" borderId="12" xfId="4" applyFont="1" applyFill="1" applyBorder="1" applyAlignment="1">
      <alignment horizontal="center"/>
    </xf>
    <xf numFmtId="0" fontId="13" fillId="3" borderId="8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 vertical="center"/>
    </xf>
    <xf numFmtId="0" fontId="13" fillId="3" borderId="7" xfId="4" applyFont="1" applyFill="1" applyBorder="1" applyAlignment="1">
      <alignment horizontal="center"/>
    </xf>
    <xf numFmtId="0" fontId="13" fillId="3" borderId="11" xfId="4" applyFont="1" applyFill="1" applyBorder="1" applyAlignment="1">
      <alignment horizontal="center"/>
    </xf>
    <xf numFmtId="0" fontId="13" fillId="3" borderId="14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3" fillId="3" borderId="10" xfId="4" applyFont="1" applyFill="1" applyBorder="1" applyAlignment="1">
      <alignment horizontal="center"/>
    </xf>
    <xf numFmtId="0" fontId="13" fillId="3" borderId="9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49" fontId="13" fillId="3" borderId="1" xfId="4" applyNumberFormat="1" applyFont="1" applyFill="1" applyBorder="1" applyAlignment="1">
      <alignment horizontal="center" vertical="center" wrapText="1"/>
    </xf>
    <xf numFmtId="49" fontId="13" fillId="3" borderId="1" xfId="4" applyNumberFormat="1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 wrapText="1"/>
    </xf>
    <xf numFmtId="49" fontId="13" fillId="3" borderId="2" xfId="4" applyNumberFormat="1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 vertical="top" wrapText="1"/>
    </xf>
    <xf numFmtId="0" fontId="3" fillId="3" borderId="7" xfId="4" applyFont="1" applyFill="1" applyBorder="1" applyAlignment="1">
      <alignment horizontal="center" vertical="center"/>
    </xf>
    <xf numFmtId="49" fontId="13" fillId="3" borderId="3" xfId="4" applyNumberFormat="1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top" wrapText="1"/>
    </xf>
    <xf numFmtId="0" fontId="13" fillId="3" borderId="14" xfId="4" applyFont="1" applyFill="1" applyBorder="1" applyAlignment="1">
      <alignment horizontal="center" vertical="top" wrapText="1"/>
    </xf>
    <xf numFmtId="0" fontId="2" fillId="0" borderId="5" xfId="4" applyFont="1" applyBorder="1"/>
    <xf numFmtId="4" fontId="3" fillId="0" borderId="1" xfId="4" applyNumberFormat="1" applyFont="1" applyBorder="1"/>
    <xf numFmtId="4" fontId="3" fillId="0" borderId="12" xfId="4" applyNumberFormat="1" applyFont="1" applyBorder="1"/>
    <xf numFmtId="4" fontId="1" fillId="0" borderId="0" xfId="4" applyNumberFormat="1"/>
    <xf numFmtId="0" fontId="2" fillId="0" borderId="5" xfId="4" applyFont="1" applyBorder="1" applyAlignment="1">
      <alignment horizontal="left"/>
    </xf>
    <xf numFmtId="4" fontId="3" fillId="0" borderId="2" xfId="4" applyNumberFormat="1" applyFont="1" applyBorder="1"/>
    <xf numFmtId="4" fontId="3" fillId="0" borderId="5" xfId="4" applyNumberFormat="1" applyFont="1" applyBorder="1"/>
    <xf numFmtId="4" fontId="2" fillId="0" borderId="5" xfId="4" applyNumberFormat="1" applyFont="1" applyBorder="1"/>
    <xf numFmtId="4" fontId="2" fillId="0" borderId="2" xfId="4" applyNumberFormat="1" applyFont="1" applyBorder="1"/>
    <xf numFmtId="0" fontId="2" fillId="0" borderId="5" xfId="4" applyFont="1" applyBorder="1" applyAlignment="1">
      <alignment horizontal="left" wrapText="1"/>
    </xf>
    <xf numFmtId="0" fontId="2" fillId="0" borderId="5" xfId="4" applyFont="1" applyBorder="1" applyAlignment="1">
      <alignment horizontal="left" indent="1"/>
    </xf>
    <xf numFmtId="4" fontId="2" fillId="0" borderId="5" xfId="4" applyNumberFormat="1" applyFont="1" applyFill="1" applyBorder="1"/>
    <xf numFmtId="0" fontId="2" fillId="0" borderId="7" xfId="4" applyFont="1" applyBorder="1" applyAlignment="1">
      <alignment horizontal="left" indent="1"/>
    </xf>
    <xf numFmtId="4" fontId="2" fillId="0" borderId="7" xfId="4" applyNumberFormat="1" applyFont="1" applyBorder="1"/>
    <xf numFmtId="4" fontId="2" fillId="0" borderId="3" xfId="4" applyNumberFormat="1" applyFont="1" applyBorder="1"/>
    <xf numFmtId="0" fontId="2" fillId="3" borderId="5" xfId="4" applyFont="1" applyFill="1" applyBorder="1"/>
    <xf numFmtId="4" fontId="3" fillId="3" borderId="3" xfId="4" applyNumberFormat="1" applyFont="1" applyFill="1" applyBorder="1"/>
    <xf numFmtId="4" fontId="3" fillId="3" borderId="4" xfId="4" applyNumberFormat="1" applyFont="1" applyFill="1" applyBorder="1"/>
    <xf numFmtId="0" fontId="2" fillId="0" borderId="6" xfId="4" applyFont="1" applyBorder="1"/>
    <xf numFmtId="0" fontId="2" fillId="0" borderId="10" xfId="4" applyFont="1" applyBorder="1"/>
    <xf numFmtId="0" fontId="2" fillId="0" borderId="9" xfId="4" applyFont="1" applyBorder="1"/>
    <xf numFmtId="0" fontId="3" fillId="3" borderId="6" xfId="4" applyFont="1" applyFill="1" applyBorder="1" applyAlignment="1">
      <alignment horizontal="center"/>
    </xf>
    <xf numFmtId="0" fontId="3" fillId="3" borderId="10" xfId="4" applyFont="1" applyFill="1" applyBorder="1" applyAlignment="1">
      <alignment horizontal="center"/>
    </xf>
    <xf numFmtId="0" fontId="3" fillId="3" borderId="9" xfId="4" applyFont="1" applyFill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4" fontId="2" fillId="0" borderId="10" xfId="4" applyNumberFormat="1" applyFont="1" applyBorder="1"/>
    <xf numFmtId="4" fontId="2" fillId="0" borderId="9" xfId="4" applyNumberFormat="1" applyFont="1" applyBorder="1"/>
    <xf numFmtId="0" fontId="3" fillId="0" borderId="6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2" fillId="3" borderId="6" xfId="4" applyFont="1" applyFill="1" applyBorder="1"/>
    <xf numFmtId="0" fontId="3" fillId="3" borderId="10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2" fillId="3" borderId="10" xfId="4" applyFont="1" applyFill="1" applyBorder="1"/>
    <xf numFmtId="4" fontId="2" fillId="3" borderId="9" xfId="4" applyNumberFormat="1" applyFont="1" applyFill="1" applyBorder="1"/>
    <xf numFmtId="167" fontId="2" fillId="3" borderId="9" xfId="4" applyNumberFormat="1" applyFont="1" applyFill="1" applyBorder="1"/>
    <xf numFmtId="0" fontId="2" fillId="0" borderId="6" xfId="4" applyFont="1" applyBorder="1" applyAlignment="1"/>
    <xf numFmtId="0" fontId="2" fillId="0" borderId="10" xfId="4" applyFont="1" applyBorder="1" applyAlignment="1"/>
    <xf numFmtId="0" fontId="2" fillId="0" borderId="9" xfId="4" applyFont="1" applyBorder="1" applyAlignment="1"/>
    <xf numFmtId="167" fontId="2" fillId="0" borderId="9" xfId="4" applyNumberFormat="1" applyFont="1" applyBorder="1"/>
    <xf numFmtId="0" fontId="2" fillId="0" borderId="8" xfId="4" applyNumberFormat="1" applyFont="1" applyFill="1" applyBorder="1" applyAlignment="1"/>
    <xf numFmtId="0" fontId="2" fillId="0" borderId="8" xfId="4" applyFont="1" applyBorder="1"/>
    <xf numFmtId="0" fontId="2" fillId="0" borderId="0" xfId="4" applyFont="1" applyAlignment="1">
      <alignment horizontal="left" wrapText="1"/>
    </xf>
    <xf numFmtId="0" fontId="2" fillId="0" borderId="0" xfId="4" applyFont="1" applyAlignment="1" applyProtection="1">
      <alignment horizontal="left" wrapText="1"/>
      <protection locked="0"/>
    </xf>
    <xf numFmtId="0" fontId="2" fillId="0" borderId="0" xfId="4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</cellXfs>
  <cellStyles count="9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Q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Pessoal União"/>
      <sheetName val="Plan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showGridLines="0" tabSelected="1" topLeftCell="A4" zoomScaleNormal="100" workbookViewId="0">
      <selection activeCell="A8" sqref="A8:O8"/>
    </sheetView>
  </sheetViews>
  <sheetFormatPr defaultColWidth="9.140625" defaultRowHeight="11.25" customHeight="1" x14ac:dyDescent="0.2"/>
  <cols>
    <col min="1" max="1" width="63.7109375" style="95" customWidth="1"/>
    <col min="2" max="2" width="11.7109375" style="95" bestFit="1" customWidth="1"/>
    <col min="3" max="11" width="12.5703125" style="95" customWidth="1"/>
    <col min="12" max="12" width="16.140625" style="95" bestFit="1" customWidth="1"/>
    <col min="13" max="13" width="12.5703125" style="95" customWidth="1"/>
    <col min="14" max="14" width="13.140625" style="95" bestFit="1" customWidth="1"/>
    <col min="15" max="15" width="15.42578125" style="95" customWidth="1"/>
    <col min="16" max="16" width="13.85546875" style="95" bestFit="1" customWidth="1"/>
    <col min="17" max="17" width="15.42578125" style="95" bestFit="1" customWidth="1"/>
    <col min="18" max="28" width="9.140625" style="95"/>
    <col min="29" max="29" width="15.42578125" style="95" bestFit="1" customWidth="1"/>
    <col min="30" max="30" width="12.7109375" style="95" bestFit="1" customWidth="1"/>
    <col min="31" max="16384" width="9.140625" style="95"/>
  </cols>
  <sheetData>
    <row r="1" spans="1:15" ht="15.75" x14ac:dyDescent="0.25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1.25" customHeight="1" x14ac:dyDescent="0.2">
      <c r="A2" s="96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1.25" customHeight="1" x14ac:dyDescent="0.2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1.25" customHeight="1" x14ac:dyDescent="0.2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11.25" customHeight="1" x14ac:dyDescent="0.2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11.25" customHeight="1" x14ac:dyDescent="0.2">
      <c r="A6" s="98" t="s">
        <v>65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1.25" customHeight="1" x14ac:dyDescent="0.2">
      <c r="A7" s="97" t="s">
        <v>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ht="11.25" customHeight="1" x14ac:dyDescent="0.2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15" ht="11.25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ht="11.25" customHeight="1" x14ac:dyDescent="0.2">
      <c r="A10" s="94" t="s">
        <v>67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9">
        <v>1</v>
      </c>
    </row>
    <row r="11" spans="1:15" ht="11.25" customHeight="1" x14ac:dyDescent="0.2">
      <c r="A11" s="100"/>
      <c r="B11" s="101" t="s">
        <v>68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5" ht="11.25" customHeight="1" x14ac:dyDescent="0.2">
      <c r="A12" s="104"/>
      <c r="B12" s="105" t="s">
        <v>69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</row>
    <row r="13" spans="1:15" ht="11.25" customHeight="1" x14ac:dyDescent="0.2">
      <c r="A13" s="104" t="s">
        <v>13</v>
      </c>
      <c r="B13" s="108" t="s">
        <v>70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  <c r="O13" s="111" t="s">
        <v>71</v>
      </c>
    </row>
    <row r="14" spans="1:15" ht="11.25" customHeight="1" x14ac:dyDescent="0.2">
      <c r="A14" s="104"/>
      <c r="B14" s="112" t="s">
        <v>72</v>
      </c>
      <c r="C14" s="112" t="s">
        <v>73</v>
      </c>
      <c r="D14" s="112" t="s">
        <v>74</v>
      </c>
      <c r="E14" s="112" t="s">
        <v>75</v>
      </c>
      <c r="F14" s="112" t="s">
        <v>76</v>
      </c>
      <c r="G14" s="112" t="s">
        <v>77</v>
      </c>
      <c r="H14" s="112" t="s">
        <v>78</v>
      </c>
      <c r="I14" s="112" t="s">
        <v>79</v>
      </c>
      <c r="J14" s="112" t="s">
        <v>80</v>
      </c>
      <c r="K14" s="112" t="s">
        <v>81</v>
      </c>
      <c r="L14" s="112" t="s">
        <v>82</v>
      </c>
      <c r="M14" s="112" t="s">
        <v>83</v>
      </c>
      <c r="N14" s="113" t="s">
        <v>84</v>
      </c>
      <c r="O14" s="114" t="s">
        <v>85</v>
      </c>
    </row>
    <row r="15" spans="1:15" ht="11.25" customHeight="1" x14ac:dyDescent="0.2">
      <c r="A15" s="10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 t="s">
        <v>86</v>
      </c>
      <c r="O15" s="114" t="s">
        <v>87</v>
      </c>
    </row>
    <row r="16" spans="1:15" ht="11.25" customHeight="1" x14ac:dyDescent="0.2">
      <c r="A16" s="10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6" t="s">
        <v>88</v>
      </c>
      <c r="O16" s="117" t="s">
        <v>89</v>
      </c>
    </row>
    <row r="17" spans="1:33" ht="11.25" customHeight="1" x14ac:dyDescent="0.2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 t="s">
        <v>4</v>
      </c>
      <c r="O17" s="121" t="s">
        <v>5</v>
      </c>
    </row>
    <row r="18" spans="1:33" ht="11.25" customHeight="1" x14ac:dyDescent="0.2">
      <c r="A18" s="122" t="s">
        <v>90</v>
      </c>
      <c r="B18" s="123">
        <f t="shared" ref="B18:M18" si="0">B19+B22+B25</f>
        <v>454491444.91999996</v>
      </c>
      <c r="C18" s="123">
        <f t="shared" si="0"/>
        <v>406553719.75</v>
      </c>
      <c r="D18" s="123">
        <f t="shared" si="0"/>
        <v>381347655.5</v>
      </c>
      <c r="E18" s="123">
        <f t="shared" si="0"/>
        <v>391737043.70999998</v>
      </c>
      <c r="F18" s="123">
        <f t="shared" si="0"/>
        <v>388158792.48000002</v>
      </c>
      <c r="G18" s="123">
        <f t="shared" si="0"/>
        <v>423226873.03999996</v>
      </c>
      <c r="H18" s="123">
        <f t="shared" si="0"/>
        <v>389202333.92999995</v>
      </c>
      <c r="I18" s="123">
        <f t="shared" si="0"/>
        <v>387621910.38</v>
      </c>
      <c r="J18" s="123">
        <f t="shared" si="0"/>
        <v>391231061.48000002</v>
      </c>
      <c r="K18" s="123">
        <f t="shared" si="0"/>
        <v>390953062.95000005</v>
      </c>
      <c r="L18" s="123">
        <f t="shared" si="0"/>
        <v>392489380.30999994</v>
      </c>
      <c r="M18" s="123">
        <f t="shared" si="0"/>
        <v>634633128.43000007</v>
      </c>
      <c r="N18" s="124">
        <f t="shared" ref="N18:N24" si="1">SUM(B18:M18)</f>
        <v>5031646406.8800011</v>
      </c>
      <c r="O18" s="123">
        <f>O19+O22</f>
        <v>38948270.780000001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</row>
    <row r="19" spans="1:33" ht="11.25" customHeight="1" x14ac:dyDescent="0.2">
      <c r="A19" s="126" t="s">
        <v>91</v>
      </c>
      <c r="B19" s="127">
        <f t="shared" ref="B19:M19" si="2">B20+B21</f>
        <v>250337740.24999997</v>
      </c>
      <c r="C19" s="127">
        <f t="shared" si="2"/>
        <v>254969647.58999997</v>
      </c>
      <c r="D19" s="127">
        <f t="shared" si="2"/>
        <v>228386298.46000001</v>
      </c>
      <c r="E19" s="127">
        <f t="shared" si="2"/>
        <v>234612261.20999998</v>
      </c>
      <c r="F19" s="127">
        <f t="shared" si="2"/>
        <v>232162828.08999997</v>
      </c>
      <c r="G19" s="127">
        <f t="shared" si="2"/>
        <v>267094881.38</v>
      </c>
      <c r="H19" s="127">
        <f t="shared" si="2"/>
        <v>233087201.82999998</v>
      </c>
      <c r="I19" s="127">
        <f t="shared" si="2"/>
        <v>230710478.31</v>
      </c>
      <c r="J19" s="127">
        <f t="shared" si="2"/>
        <v>235629190.47000003</v>
      </c>
      <c r="K19" s="127">
        <f t="shared" si="2"/>
        <v>234831496.75000003</v>
      </c>
      <c r="L19" s="127">
        <f t="shared" si="2"/>
        <v>236248826.67999998</v>
      </c>
      <c r="M19" s="127">
        <f t="shared" si="2"/>
        <v>391083733.13999999</v>
      </c>
      <c r="N19" s="128">
        <f t="shared" si="1"/>
        <v>3029154584.1599998</v>
      </c>
      <c r="O19" s="127">
        <f>O20+O21</f>
        <v>38948270.780000001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</row>
    <row r="20" spans="1:33" ht="11.25" customHeight="1" x14ac:dyDescent="0.2">
      <c r="A20" s="126" t="s">
        <v>92</v>
      </c>
      <c r="B20" s="129">
        <v>233481753.87999997</v>
      </c>
      <c r="C20" s="129">
        <v>219054958.80999997</v>
      </c>
      <c r="D20" s="129">
        <v>194815218.59</v>
      </c>
      <c r="E20" s="129">
        <v>199869795.17999998</v>
      </c>
      <c r="F20" s="129">
        <v>196232722.16999996</v>
      </c>
      <c r="G20" s="129">
        <v>231463365.99000001</v>
      </c>
      <c r="H20" s="129">
        <v>196493682.27999997</v>
      </c>
      <c r="I20" s="129">
        <v>194520787.75</v>
      </c>
      <c r="J20" s="129">
        <v>199633247.13000003</v>
      </c>
      <c r="K20" s="129">
        <v>198265571.32000002</v>
      </c>
      <c r="L20" s="129">
        <v>199456271.10999998</v>
      </c>
      <c r="M20" s="129">
        <v>321570794.50999999</v>
      </c>
      <c r="N20" s="129">
        <f t="shared" si="1"/>
        <v>2584858168.7200003</v>
      </c>
      <c r="O20" s="130">
        <v>0</v>
      </c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</row>
    <row r="21" spans="1:33" ht="11.25" customHeight="1" x14ac:dyDescent="0.2">
      <c r="A21" s="126" t="s">
        <v>93</v>
      </c>
      <c r="B21" s="129">
        <v>16855986.370000001</v>
      </c>
      <c r="C21" s="129">
        <v>35914688.780000001</v>
      </c>
      <c r="D21" s="129">
        <v>33571079.869999997</v>
      </c>
      <c r="E21" s="129">
        <v>34742466.030000001</v>
      </c>
      <c r="F21" s="129">
        <v>35930105.920000002</v>
      </c>
      <c r="G21" s="129">
        <v>35631515.390000001</v>
      </c>
      <c r="H21" s="129">
        <v>36593519.549999997</v>
      </c>
      <c r="I21" s="129">
        <v>36189690.560000002</v>
      </c>
      <c r="J21" s="129">
        <v>35995943.340000004</v>
      </c>
      <c r="K21" s="129">
        <v>36565925.43</v>
      </c>
      <c r="L21" s="129">
        <v>36792555.57</v>
      </c>
      <c r="M21" s="129">
        <v>69512938.63000001</v>
      </c>
      <c r="N21" s="129">
        <f t="shared" si="1"/>
        <v>444296415.44000006</v>
      </c>
      <c r="O21" s="130">
        <v>38948270.780000001</v>
      </c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</row>
    <row r="22" spans="1:33" ht="11.25" customHeight="1" x14ac:dyDescent="0.2">
      <c r="A22" s="126" t="s">
        <v>94</v>
      </c>
      <c r="B22" s="127">
        <f t="shared" ref="B22:M22" si="3">B23+B24</f>
        <v>204153704.66999999</v>
      </c>
      <c r="C22" s="127">
        <f t="shared" si="3"/>
        <v>151584072.16</v>
      </c>
      <c r="D22" s="127">
        <f t="shared" si="3"/>
        <v>152961357.04000002</v>
      </c>
      <c r="E22" s="127">
        <f t="shared" si="3"/>
        <v>157124782.5</v>
      </c>
      <c r="F22" s="127">
        <f t="shared" si="3"/>
        <v>155995964.39000002</v>
      </c>
      <c r="G22" s="127">
        <f t="shared" si="3"/>
        <v>156131991.66</v>
      </c>
      <c r="H22" s="127">
        <f t="shared" si="3"/>
        <v>156115132.09999999</v>
      </c>
      <c r="I22" s="127">
        <f t="shared" si="3"/>
        <v>156911432.06999996</v>
      </c>
      <c r="J22" s="127">
        <f t="shared" si="3"/>
        <v>155601871.00999996</v>
      </c>
      <c r="K22" s="127">
        <f t="shared" si="3"/>
        <v>156121566.19999999</v>
      </c>
      <c r="L22" s="127">
        <f t="shared" si="3"/>
        <v>156240553.63</v>
      </c>
      <c r="M22" s="127">
        <f t="shared" si="3"/>
        <v>243549395.29000002</v>
      </c>
      <c r="N22" s="128">
        <f t="shared" si="1"/>
        <v>2002491822.7199998</v>
      </c>
      <c r="O22" s="127">
        <v>0</v>
      </c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</row>
    <row r="23" spans="1:33" ht="11.25" customHeight="1" x14ac:dyDescent="0.2">
      <c r="A23" s="126" t="s">
        <v>95</v>
      </c>
      <c r="B23" s="129">
        <v>161727170.47999999</v>
      </c>
      <c r="C23" s="129">
        <v>119378955.76000001</v>
      </c>
      <c r="D23" s="129">
        <v>120744931.06000002</v>
      </c>
      <c r="E23" s="129">
        <v>123755383.73999999</v>
      </c>
      <c r="F23" s="129">
        <v>122954753.70000002</v>
      </c>
      <c r="G23" s="129">
        <v>123292950.84</v>
      </c>
      <c r="H23" s="129">
        <v>122866166.63</v>
      </c>
      <c r="I23" s="129">
        <v>123796344.17999998</v>
      </c>
      <c r="J23" s="129">
        <v>122743251.99999997</v>
      </c>
      <c r="K23" s="129">
        <v>123384096.69</v>
      </c>
      <c r="L23" s="129">
        <v>123156593.95999999</v>
      </c>
      <c r="M23" s="129">
        <v>193478802.23000002</v>
      </c>
      <c r="N23" s="129">
        <f t="shared" si="1"/>
        <v>1581279401.27</v>
      </c>
      <c r="O23" s="130">
        <v>0</v>
      </c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</row>
    <row r="24" spans="1:33" ht="11.25" customHeight="1" x14ac:dyDescent="0.2">
      <c r="A24" s="126" t="s">
        <v>96</v>
      </c>
      <c r="B24" s="129">
        <v>42426534.189999998</v>
      </c>
      <c r="C24" s="129">
        <v>32205116.399999999</v>
      </c>
      <c r="D24" s="129">
        <v>32216425.98</v>
      </c>
      <c r="E24" s="129">
        <v>33369398.75999999</v>
      </c>
      <c r="F24" s="129">
        <v>33041210.689999998</v>
      </c>
      <c r="G24" s="129">
        <v>32839040.82</v>
      </c>
      <c r="H24" s="129">
        <v>33248965.469999995</v>
      </c>
      <c r="I24" s="129">
        <v>33115087.889999993</v>
      </c>
      <c r="J24" s="129">
        <v>32858619.009999998</v>
      </c>
      <c r="K24" s="129">
        <v>32737469.510000002</v>
      </c>
      <c r="L24" s="129">
        <v>33083959.670000006</v>
      </c>
      <c r="M24" s="129">
        <v>50070593.060000002</v>
      </c>
      <c r="N24" s="129">
        <f t="shared" si="1"/>
        <v>421212421.44999999</v>
      </c>
      <c r="O24" s="130">
        <v>0</v>
      </c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</row>
    <row r="25" spans="1:33" ht="22.5" x14ac:dyDescent="0.2">
      <c r="A25" s="131" t="s">
        <v>97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</row>
    <row r="26" spans="1:33" ht="12.75" x14ac:dyDescent="0.2">
      <c r="A26" s="126" t="s">
        <v>98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</row>
    <row r="27" spans="1:33" ht="11.25" customHeight="1" x14ac:dyDescent="0.2">
      <c r="A27" s="122" t="s">
        <v>99</v>
      </c>
      <c r="B27" s="127">
        <f t="shared" ref="B27:M27" si="4">SUM(B28:B31)</f>
        <v>9595675.9800000004</v>
      </c>
      <c r="C27" s="127">
        <f t="shared" si="4"/>
        <v>112222726.12</v>
      </c>
      <c r="D27" s="127">
        <f t="shared" si="4"/>
        <v>81522097.039999992</v>
      </c>
      <c r="E27" s="127">
        <f t="shared" si="4"/>
        <v>78086485.570000008</v>
      </c>
      <c r="F27" s="127">
        <f t="shared" si="4"/>
        <v>76462010.079999998</v>
      </c>
      <c r="G27" s="127">
        <f t="shared" si="4"/>
        <v>76337604.200000003</v>
      </c>
      <c r="H27" s="127">
        <f t="shared" si="4"/>
        <v>76173347.219999999</v>
      </c>
      <c r="I27" s="127">
        <f t="shared" si="4"/>
        <v>75537265.510000005</v>
      </c>
      <c r="J27" s="127">
        <f t="shared" si="4"/>
        <v>50237835.299999997</v>
      </c>
      <c r="K27" s="127">
        <f t="shared" si="4"/>
        <v>1271482.3599999999</v>
      </c>
      <c r="L27" s="127">
        <f t="shared" si="4"/>
        <v>1720519.36</v>
      </c>
      <c r="M27" s="127">
        <f t="shared" si="4"/>
        <v>2635764.75</v>
      </c>
      <c r="N27" s="128">
        <f>SUM(B27:M27)</f>
        <v>641802813.48999989</v>
      </c>
      <c r="O27" s="127">
        <v>0</v>
      </c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</row>
    <row r="28" spans="1:33" ht="11.25" customHeight="1" x14ac:dyDescent="0.2">
      <c r="A28" s="132" t="s">
        <v>100</v>
      </c>
      <c r="B28" s="129">
        <v>0</v>
      </c>
      <c r="C28" s="129">
        <v>37168228.43</v>
      </c>
      <c r="D28" s="129">
        <v>6474190.8399999999</v>
      </c>
      <c r="E28" s="129">
        <v>3372727.29</v>
      </c>
      <c r="F28" s="129">
        <v>1746629.77</v>
      </c>
      <c r="G28" s="129">
        <v>1840870.8</v>
      </c>
      <c r="H28" s="129">
        <v>1785969.08</v>
      </c>
      <c r="I28" s="129">
        <v>1185881.18</v>
      </c>
      <c r="J28" s="129">
        <v>1479406.19</v>
      </c>
      <c r="K28" s="129">
        <v>1037477.2</v>
      </c>
      <c r="L28" s="129">
        <v>1606217.31</v>
      </c>
      <c r="M28" s="129">
        <v>2427943.8199999998</v>
      </c>
      <c r="N28" s="129">
        <f t="shared" ref="N28:N29" si="5">SUM(B28:M28)</f>
        <v>60125541.909999996</v>
      </c>
      <c r="O28" s="130">
        <v>0</v>
      </c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</row>
    <row r="29" spans="1:33" ht="11.25" customHeight="1" x14ac:dyDescent="0.2">
      <c r="A29" s="132" t="s">
        <v>101</v>
      </c>
      <c r="B29" s="129">
        <v>0</v>
      </c>
      <c r="C29" s="129">
        <v>0</v>
      </c>
      <c r="D29" s="129">
        <v>0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f t="shared" si="5"/>
        <v>0</v>
      </c>
      <c r="O29" s="130">
        <v>0</v>
      </c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</row>
    <row r="30" spans="1:33" ht="11.25" customHeight="1" x14ac:dyDescent="0.2">
      <c r="A30" s="132" t="s">
        <v>102</v>
      </c>
      <c r="B30" s="133">
        <v>9595675.9800000004</v>
      </c>
      <c r="C30" s="133">
        <v>740466.66999999993</v>
      </c>
      <c r="D30" s="133">
        <v>722515.20999999985</v>
      </c>
      <c r="E30" s="133">
        <v>461589.83000000007</v>
      </c>
      <c r="F30" s="133">
        <v>596887.6</v>
      </c>
      <c r="G30" s="133">
        <v>450558.11999999994</v>
      </c>
      <c r="H30" s="133">
        <v>453911.02999999997</v>
      </c>
      <c r="I30" s="133">
        <v>163786.07999999999</v>
      </c>
      <c r="J30" s="133">
        <v>150418.91999999998</v>
      </c>
      <c r="K30" s="133">
        <v>234005.16000000003</v>
      </c>
      <c r="L30" s="133">
        <v>114302.04999999999</v>
      </c>
      <c r="M30" s="133">
        <v>207820.93</v>
      </c>
      <c r="N30" s="133">
        <f>SUM(B30:M30)</f>
        <v>13891937.579999998</v>
      </c>
      <c r="O30" s="130">
        <v>0</v>
      </c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</row>
    <row r="31" spans="1:33" ht="11.25" customHeight="1" x14ac:dyDescent="0.2">
      <c r="A31" s="134" t="s">
        <v>103</v>
      </c>
      <c r="B31" s="135">
        <v>0</v>
      </c>
      <c r="C31" s="135">
        <v>74314031.019999996</v>
      </c>
      <c r="D31" s="135">
        <v>74325390.989999995</v>
      </c>
      <c r="E31" s="135">
        <v>74252168.450000003</v>
      </c>
      <c r="F31" s="135">
        <v>74118492.709999993</v>
      </c>
      <c r="G31" s="135">
        <v>74046175.280000001</v>
      </c>
      <c r="H31" s="135">
        <v>73933467.109999999</v>
      </c>
      <c r="I31" s="135">
        <v>74187598.25</v>
      </c>
      <c r="J31" s="135">
        <v>48608010.189999998</v>
      </c>
      <c r="K31" s="135">
        <v>0</v>
      </c>
      <c r="L31" s="135">
        <v>0</v>
      </c>
      <c r="M31" s="135">
        <v>0</v>
      </c>
      <c r="N31" s="129">
        <f>SUM(B31:M31)</f>
        <v>567785334</v>
      </c>
      <c r="O31" s="136">
        <v>0</v>
      </c>
      <c r="P31" s="125"/>
    </row>
    <row r="32" spans="1:33" ht="11.25" customHeight="1" x14ac:dyDescent="0.2">
      <c r="A32" s="137" t="s">
        <v>104</v>
      </c>
      <c r="B32" s="138">
        <f>B18-B27</f>
        <v>444895768.93999994</v>
      </c>
      <c r="C32" s="138">
        <f t="shared" ref="C32:O32" si="6">C18-C27</f>
        <v>294330993.63</v>
      </c>
      <c r="D32" s="138">
        <f t="shared" si="6"/>
        <v>299825558.46000004</v>
      </c>
      <c r="E32" s="138">
        <f>E18-E27</f>
        <v>313650558.13999999</v>
      </c>
      <c r="F32" s="138">
        <f t="shared" si="6"/>
        <v>311696782.40000004</v>
      </c>
      <c r="G32" s="138">
        <f t="shared" si="6"/>
        <v>346889268.83999997</v>
      </c>
      <c r="H32" s="138">
        <f t="shared" si="6"/>
        <v>313028986.70999992</v>
      </c>
      <c r="I32" s="138">
        <f t="shared" si="6"/>
        <v>312084644.87</v>
      </c>
      <c r="J32" s="138">
        <f t="shared" si="6"/>
        <v>340993226.18000001</v>
      </c>
      <c r="K32" s="138">
        <f t="shared" si="6"/>
        <v>389681580.59000003</v>
      </c>
      <c r="L32" s="138">
        <f t="shared" si="6"/>
        <v>390768860.94999993</v>
      </c>
      <c r="M32" s="138">
        <f t="shared" si="6"/>
        <v>631997363.68000007</v>
      </c>
      <c r="N32" s="139">
        <f>N18-N27</f>
        <v>4389843593.3900013</v>
      </c>
      <c r="O32" s="138">
        <f t="shared" si="6"/>
        <v>38948270.780000001</v>
      </c>
      <c r="Q32" s="125"/>
    </row>
    <row r="33" spans="1:15" ht="11.25" customHeight="1" x14ac:dyDescent="0.2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2"/>
    </row>
    <row r="34" spans="1:15" ht="11.25" customHeight="1" x14ac:dyDescent="0.2">
      <c r="A34" s="143" t="s">
        <v>105</v>
      </c>
      <c r="B34" s="144"/>
      <c r="C34" s="144"/>
      <c r="D34" s="144"/>
      <c r="E34" s="144"/>
      <c r="F34" s="143" t="s">
        <v>14</v>
      </c>
      <c r="G34" s="144"/>
      <c r="H34" s="144"/>
      <c r="I34" s="144"/>
      <c r="J34" s="144"/>
      <c r="K34" s="144"/>
      <c r="L34" s="144"/>
      <c r="M34" s="143" t="s">
        <v>106</v>
      </c>
      <c r="N34" s="144"/>
      <c r="O34" s="145"/>
    </row>
    <row r="35" spans="1:15" ht="11.25" customHeight="1" x14ac:dyDescent="0.2">
      <c r="A35" s="140" t="s">
        <v>107</v>
      </c>
      <c r="B35" s="146"/>
      <c r="C35" s="146"/>
      <c r="D35" s="146"/>
      <c r="E35" s="146"/>
      <c r="F35" s="147"/>
      <c r="G35" s="146"/>
      <c r="H35" s="148"/>
      <c r="I35" s="148"/>
      <c r="J35" s="148"/>
      <c r="K35" s="148"/>
      <c r="L35" s="149">
        <v>1233714885000</v>
      </c>
      <c r="M35" s="150" t="s">
        <v>34</v>
      </c>
      <c r="N35" s="151"/>
      <c r="O35" s="152"/>
    </row>
    <row r="36" spans="1:15" ht="12.75" x14ac:dyDescent="0.2">
      <c r="A36" s="153" t="s">
        <v>108</v>
      </c>
      <c r="B36" s="154"/>
      <c r="C36" s="154"/>
      <c r="D36" s="154"/>
      <c r="E36" s="154"/>
      <c r="F36" s="155"/>
      <c r="G36" s="154"/>
      <c r="H36" s="156"/>
      <c r="I36" s="156"/>
      <c r="J36" s="156"/>
      <c r="K36" s="156"/>
      <c r="L36" s="157">
        <f>N32+O32</f>
        <v>4428791864.170001</v>
      </c>
      <c r="M36" s="155"/>
      <c r="N36" s="156"/>
      <c r="O36" s="158">
        <f>L36/L35*100</f>
        <v>0.35898017589128794</v>
      </c>
    </row>
    <row r="37" spans="1:15" ht="11.25" customHeight="1" x14ac:dyDescent="0.2">
      <c r="A37" s="159" t="s">
        <v>109</v>
      </c>
      <c r="B37" s="160"/>
      <c r="C37" s="160"/>
      <c r="D37" s="160"/>
      <c r="E37" s="161"/>
      <c r="F37" s="140"/>
      <c r="G37" s="141"/>
      <c r="H37" s="141"/>
      <c r="I37" s="141"/>
      <c r="J37" s="141"/>
      <c r="K37" s="141"/>
      <c r="L37" s="149">
        <f>L35*O37/100</f>
        <v>14927950108.5</v>
      </c>
      <c r="M37" s="140"/>
      <c r="N37" s="141"/>
      <c r="O37" s="162">
        <v>1.21</v>
      </c>
    </row>
    <row r="38" spans="1:15" ht="11.25" customHeight="1" x14ac:dyDescent="0.2">
      <c r="A38" s="140" t="s">
        <v>110</v>
      </c>
      <c r="B38" s="141"/>
      <c r="C38" s="141"/>
      <c r="D38" s="141"/>
      <c r="E38" s="141"/>
      <c r="F38" s="140"/>
      <c r="G38" s="141"/>
      <c r="H38" s="141"/>
      <c r="I38" s="141"/>
      <c r="J38" s="141"/>
      <c r="K38" s="141"/>
      <c r="L38" s="149">
        <f>L35*O38/100</f>
        <v>14181552603.075001</v>
      </c>
      <c r="M38" s="140"/>
      <c r="N38" s="141"/>
      <c r="O38" s="162">
        <v>1.1495</v>
      </c>
    </row>
    <row r="39" spans="1:15" ht="11.25" customHeight="1" x14ac:dyDescent="0.2">
      <c r="A39" s="140" t="s">
        <v>111</v>
      </c>
      <c r="B39" s="141"/>
      <c r="C39" s="141"/>
      <c r="D39" s="141"/>
      <c r="E39" s="141"/>
      <c r="F39" s="140"/>
      <c r="G39" s="141"/>
      <c r="H39" s="141"/>
      <c r="I39" s="141"/>
      <c r="J39" s="141"/>
      <c r="K39" s="141"/>
      <c r="L39" s="149">
        <f>L35*O39/100</f>
        <v>13435155097.65</v>
      </c>
      <c r="M39" s="140"/>
      <c r="N39" s="141"/>
      <c r="O39" s="162">
        <v>1.089</v>
      </c>
    </row>
    <row r="40" spans="1:15" ht="11.25" customHeight="1" x14ac:dyDescent="0.2">
      <c r="A40" s="163" t="s">
        <v>112</v>
      </c>
      <c r="B40" s="164"/>
      <c r="C40" s="164"/>
      <c r="D40" s="164"/>
      <c r="E40" s="16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5" ht="12.75" x14ac:dyDescent="0.2">
      <c r="A41" s="165" t="s">
        <v>113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</row>
    <row r="42" spans="1:15" ht="11.25" customHeight="1" x14ac:dyDescent="0.2">
      <c r="A42" s="166" t="s">
        <v>114</v>
      </c>
      <c r="B42" s="166"/>
      <c r="C42" s="166"/>
      <c r="D42" s="166"/>
      <c r="E42" s="166"/>
      <c r="F42" s="166"/>
      <c r="G42" s="166"/>
      <c r="H42" s="167"/>
      <c r="I42" s="167"/>
      <c r="J42" s="167"/>
      <c r="K42" s="167"/>
      <c r="L42" s="167"/>
      <c r="M42" s="167"/>
      <c r="N42" s="167"/>
      <c r="O42" s="167"/>
    </row>
    <row r="43" spans="1:15" ht="11.25" customHeight="1" x14ac:dyDescent="0.2">
      <c r="A43" s="165" t="s">
        <v>115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</row>
    <row r="44" spans="1:15" ht="25.5" customHeight="1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5" ht="53.25" customHeight="1" x14ac:dyDescent="0.25">
      <c r="A45" s="169" t="s">
        <v>116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5" ht="53.25" customHeight="1" x14ac:dyDescent="0.25">
      <c r="A46" s="169" t="s">
        <v>117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</row>
    <row r="47" spans="1:15" ht="52.5" customHeight="1" x14ac:dyDescent="0.25">
      <c r="A47" s="169" t="s">
        <v>118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</sheetData>
  <mergeCells count="32">
    <mergeCell ref="A46:O46"/>
    <mergeCell ref="A47:O47"/>
    <mergeCell ref="M35:O35"/>
    <mergeCell ref="A37:E37"/>
    <mergeCell ref="A41:O41"/>
    <mergeCell ref="A42:G42"/>
    <mergeCell ref="A43:O43"/>
    <mergeCell ref="A45:O45"/>
    <mergeCell ref="I14:I17"/>
    <mergeCell ref="J14:J17"/>
    <mergeCell ref="K14:K17"/>
    <mergeCell ref="L14:L17"/>
    <mergeCell ref="M14:M1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140" zoomScaleNormal="140" workbookViewId="0">
      <selection activeCell="G34" sqref="G34:J34"/>
    </sheetView>
  </sheetViews>
  <sheetFormatPr defaultColWidth="21.140625" defaultRowHeight="14.1" customHeight="1" x14ac:dyDescent="0.2"/>
  <cols>
    <col min="1" max="1" width="40.28515625" style="17" customWidth="1"/>
    <col min="2" max="2" width="16.140625" style="17" customWidth="1"/>
    <col min="3" max="3" width="13" style="17" customWidth="1"/>
    <col min="4" max="4" width="12.85546875" style="17" customWidth="1"/>
    <col min="5" max="5" width="12.7109375" style="17" customWidth="1"/>
    <col min="6" max="6" width="11.42578125" style="17" customWidth="1"/>
    <col min="7" max="7" width="17.7109375" style="17" customWidth="1"/>
    <col min="8" max="8" width="12.85546875" style="17" customWidth="1"/>
    <col min="9" max="9" width="18.7109375" style="17" customWidth="1"/>
    <col min="10" max="10" width="20.42578125" style="17" customWidth="1"/>
    <col min="11" max="16384" width="21.140625" style="17"/>
  </cols>
  <sheetData>
    <row r="1" spans="1:11" ht="14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1" ht="14.1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pans="1:11" ht="14.1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</row>
    <row r="4" spans="1:11" ht="14.1" customHeight="1" x14ac:dyDescent="0.2">
      <c r="A4" s="79" t="s">
        <v>29</v>
      </c>
      <c r="B4" s="79"/>
      <c r="C4" s="79"/>
      <c r="D4" s="79"/>
      <c r="E4" s="79"/>
      <c r="F4" s="79"/>
      <c r="G4" s="79"/>
      <c r="H4" s="79"/>
      <c r="I4" s="79"/>
    </row>
    <row r="5" spans="1:11" ht="14.1" customHeight="1" x14ac:dyDescent="0.2">
      <c r="A5" s="64" t="s">
        <v>3</v>
      </c>
      <c r="B5" s="64"/>
      <c r="C5" s="64"/>
      <c r="D5" s="64"/>
      <c r="E5" s="64"/>
      <c r="F5" s="64"/>
      <c r="G5" s="64"/>
      <c r="H5" s="64"/>
      <c r="I5" s="64"/>
    </row>
    <row r="6" spans="1:11" ht="14.1" customHeight="1" x14ac:dyDescent="0.2">
      <c r="A6" s="78" t="s">
        <v>46</v>
      </c>
      <c r="B6" s="78"/>
      <c r="C6" s="78"/>
      <c r="D6" s="78"/>
      <c r="E6" s="78"/>
      <c r="F6" s="78"/>
      <c r="G6" s="78"/>
      <c r="H6" s="78"/>
      <c r="I6" s="78"/>
    </row>
    <row r="7" spans="1:11" ht="14.1" customHeight="1" x14ac:dyDescent="0.2">
      <c r="A7" s="64"/>
      <c r="B7" s="64"/>
      <c r="C7" s="64"/>
      <c r="D7" s="64"/>
      <c r="E7" s="23"/>
      <c r="F7" s="23"/>
      <c r="G7" s="23"/>
      <c r="H7" s="23"/>
      <c r="I7" s="23"/>
    </row>
    <row r="8" spans="1:11" ht="14.1" customHeight="1" x14ac:dyDescent="0.2">
      <c r="A8" s="65" t="s">
        <v>32</v>
      </c>
      <c r="B8" s="65"/>
      <c r="C8" s="65"/>
      <c r="D8" s="24"/>
      <c r="E8" s="23"/>
      <c r="F8" s="23"/>
      <c r="G8" s="23"/>
      <c r="H8" s="23"/>
      <c r="I8" s="43"/>
      <c r="J8" s="43">
        <v>1</v>
      </c>
    </row>
    <row r="9" spans="1:11" ht="14.1" customHeight="1" x14ac:dyDescent="0.2">
      <c r="A9" s="66" t="s">
        <v>19</v>
      </c>
      <c r="B9" s="69" t="s">
        <v>20</v>
      </c>
      <c r="C9" s="71" t="s">
        <v>21</v>
      </c>
      <c r="D9" s="72"/>
      <c r="E9" s="72"/>
      <c r="F9" s="73"/>
      <c r="G9" s="61" t="s">
        <v>9</v>
      </c>
      <c r="H9" s="61" t="s">
        <v>22</v>
      </c>
      <c r="I9" s="61" t="s">
        <v>41</v>
      </c>
      <c r="J9" s="80" t="s">
        <v>37</v>
      </c>
    </row>
    <row r="10" spans="1:11" ht="24.75" customHeight="1" x14ac:dyDescent="0.2">
      <c r="A10" s="67"/>
      <c r="B10" s="70"/>
      <c r="C10" s="63" t="s">
        <v>23</v>
      </c>
      <c r="D10" s="63"/>
      <c r="E10" s="61" t="s">
        <v>24</v>
      </c>
      <c r="F10" s="61" t="s">
        <v>45</v>
      </c>
      <c r="G10" s="62"/>
      <c r="H10" s="62"/>
      <c r="I10" s="62"/>
      <c r="J10" s="81"/>
    </row>
    <row r="11" spans="1:11" ht="30" customHeight="1" x14ac:dyDescent="0.2">
      <c r="A11" s="67"/>
      <c r="B11" s="70"/>
      <c r="C11" s="39" t="s">
        <v>11</v>
      </c>
      <c r="D11" s="39" t="s">
        <v>10</v>
      </c>
      <c r="E11" s="62"/>
      <c r="F11" s="62"/>
      <c r="G11" s="62"/>
      <c r="H11" s="62"/>
      <c r="I11" s="62"/>
      <c r="J11" s="81"/>
    </row>
    <row r="12" spans="1:11" ht="12" customHeight="1" x14ac:dyDescent="0.2">
      <c r="A12" s="68"/>
      <c r="B12" s="19" t="s">
        <v>4</v>
      </c>
      <c r="C12" s="19" t="s">
        <v>5</v>
      </c>
      <c r="D12" s="19" t="s">
        <v>25</v>
      </c>
      <c r="E12" s="20" t="s">
        <v>26</v>
      </c>
      <c r="F12" s="20" t="s">
        <v>27</v>
      </c>
      <c r="G12" s="21" t="s">
        <v>28</v>
      </c>
      <c r="H12" s="36" t="s">
        <v>38</v>
      </c>
      <c r="I12" s="36" t="s">
        <v>42</v>
      </c>
      <c r="J12" s="18" t="s">
        <v>40</v>
      </c>
    </row>
    <row r="13" spans="1:11" ht="12" customHeight="1" x14ac:dyDescent="0.2">
      <c r="A13" s="29" t="s">
        <v>47</v>
      </c>
      <c r="B13" s="30">
        <v>2077761883.8800001</v>
      </c>
      <c r="C13" s="30">
        <v>11030585.49</v>
      </c>
      <c r="D13" s="30">
        <v>126965919.34</v>
      </c>
      <c r="E13" s="30">
        <v>45654884.130000003</v>
      </c>
      <c r="F13" s="30">
        <v>174764.72999998901</v>
      </c>
      <c r="G13" s="31">
        <v>1893935730.1900001</v>
      </c>
      <c r="H13" s="30">
        <v>223603940.50999999</v>
      </c>
      <c r="I13" s="44">
        <v>0</v>
      </c>
      <c r="J13" s="30">
        <v>1670331789.6800001</v>
      </c>
    </row>
    <row r="14" spans="1:11" ht="12" customHeight="1" x14ac:dyDescent="0.2">
      <c r="A14" s="45" t="s">
        <v>48</v>
      </c>
      <c r="B14" s="46">
        <v>2077761883.8800001</v>
      </c>
      <c r="C14" s="46">
        <v>11030585.49</v>
      </c>
      <c r="D14" s="46">
        <v>126965919.34</v>
      </c>
      <c r="E14" s="46">
        <v>45654884.130000003</v>
      </c>
      <c r="F14" s="46">
        <v>174764.72999998901</v>
      </c>
      <c r="G14" s="46">
        <v>1893935730.1900001</v>
      </c>
      <c r="H14" s="46">
        <v>223603940.50999999</v>
      </c>
      <c r="I14" s="44"/>
      <c r="J14" s="44">
        <v>1670331789.6800001</v>
      </c>
    </row>
    <row r="15" spans="1:11" ht="15" customHeight="1" x14ac:dyDescent="0.2">
      <c r="A15" s="29" t="s">
        <v>49</v>
      </c>
      <c r="B15" s="30">
        <v>1267280969.79</v>
      </c>
      <c r="C15" s="30">
        <v>2301.8200000000002</v>
      </c>
      <c r="D15" s="30">
        <v>0</v>
      </c>
      <c r="E15" s="30">
        <v>470145.49</v>
      </c>
      <c r="F15" s="30">
        <v>3037155.85</v>
      </c>
      <c r="G15" s="31">
        <v>1263771366.6300001</v>
      </c>
      <c r="H15" s="31">
        <v>1483839.07</v>
      </c>
      <c r="I15" s="32">
        <v>0</v>
      </c>
      <c r="J15" s="31">
        <v>1262287527.5600002</v>
      </c>
    </row>
    <row r="16" spans="1:11" ht="12" x14ac:dyDescent="0.2">
      <c r="A16" s="45" t="s">
        <v>50</v>
      </c>
      <c r="B16" s="32">
        <v>175657189.08000001</v>
      </c>
      <c r="C16" s="32">
        <v>0</v>
      </c>
      <c r="D16" s="32">
        <v>0</v>
      </c>
      <c r="E16" s="32">
        <v>0</v>
      </c>
      <c r="F16" s="32">
        <v>0</v>
      </c>
      <c r="G16" s="32">
        <v>175657189.08000001</v>
      </c>
      <c r="H16" s="32">
        <v>0</v>
      </c>
      <c r="I16" s="32"/>
      <c r="J16" s="32">
        <v>175657189.08000001</v>
      </c>
      <c r="K16" s="34"/>
    </row>
    <row r="17" spans="1:18" ht="12" x14ac:dyDescent="0.2">
      <c r="A17" s="45" t="s">
        <v>51</v>
      </c>
      <c r="B17" s="47">
        <v>1084500089</v>
      </c>
      <c r="C17" s="47">
        <v>2301.8200000000002</v>
      </c>
      <c r="D17" s="47">
        <v>0</v>
      </c>
      <c r="E17" s="47">
        <v>470145.49</v>
      </c>
      <c r="F17" s="47">
        <v>0</v>
      </c>
      <c r="G17" s="47">
        <v>1084027641.6900001</v>
      </c>
      <c r="H17" s="47">
        <v>1483839.07</v>
      </c>
      <c r="I17" s="47"/>
      <c r="J17" s="47">
        <v>1082543802.6200001</v>
      </c>
    </row>
    <row r="18" spans="1:18" ht="11.25" customHeight="1" x14ac:dyDescent="0.2">
      <c r="A18" s="33" t="s">
        <v>52</v>
      </c>
      <c r="B18" s="47">
        <v>4086034.68</v>
      </c>
      <c r="C18" s="47">
        <v>0</v>
      </c>
      <c r="D18" s="47">
        <v>0</v>
      </c>
      <c r="E18" s="47">
        <v>0</v>
      </c>
      <c r="F18" s="47">
        <v>0</v>
      </c>
      <c r="G18" s="47">
        <v>4086034.68</v>
      </c>
      <c r="H18" s="47">
        <v>0</v>
      </c>
      <c r="I18" s="47"/>
      <c r="J18" s="47">
        <v>4086034.68</v>
      </c>
    </row>
    <row r="19" spans="1:18" ht="12.75" customHeight="1" x14ac:dyDescent="0.2">
      <c r="A19" s="33" t="s">
        <v>53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/>
      <c r="J19" s="47">
        <v>0</v>
      </c>
    </row>
    <row r="20" spans="1:18" s="48" customFormat="1" ht="12" customHeight="1" x14ac:dyDescent="0.2">
      <c r="A20" s="33" t="s">
        <v>54</v>
      </c>
      <c r="B20" s="47">
        <v>501.18</v>
      </c>
      <c r="C20" s="47">
        <v>0</v>
      </c>
      <c r="D20" s="47">
        <v>0</v>
      </c>
      <c r="E20" s="47">
        <v>0</v>
      </c>
      <c r="F20" s="47">
        <v>0</v>
      </c>
      <c r="G20" s="47">
        <v>501.18</v>
      </c>
      <c r="H20" s="47">
        <v>0</v>
      </c>
      <c r="I20" s="47"/>
      <c r="J20" s="47">
        <v>501.18</v>
      </c>
    </row>
    <row r="21" spans="1:18" ht="12" customHeight="1" x14ac:dyDescent="0.2">
      <c r="A21" s="33" t="s">
        <v>55</v>
      </c>
      <c r="B21" s="46">
        <v>3037155.85</v>
      </c>
      <c r="C21" s="46">
        <v>0</v>
      </c>
      <c r="D21" s="46">
        <v>0</v>
      </c>
      <c r="E21" s="47">
        <v>0</v>
      </c>
      <c r="F21" s="47">
        <v>3037155.85</v>
      </c>
      <c r="G21" s="47">
        <v>0</v>
      </c>
      <c r="H21" s="47">
        <v>0</v>
      </c>
      <c r="I21" s="47"/>
      <c r="J21" s="47">
        <v>0</v>
      </c>
    </row>
    <row r="22" spans="1:18" ht="17.100000000000001" customHeight="1" x14ac:dyDescent="0.2">
      <c r="A22" s="29" t="s">
        <v>6</v>
      </c>
      <c r="B22" s="49">
        <v>3345042853.6700001</v>
      </c>
      <c r="C22" s="49">
        <v>11032887.310000001</v>
      </c>
      <c r="D22" s="49">
        <v>126965919.34</v>
      </c>
      <c r="E22" s="30">
        <v>46125029.620000005</v>
      </c>
      <c r="F22" s="30">
        <v>3211920.5799999889</v>
      </c>
      <c r="G22" s="30">
        <v>3157707096.8200002</v>
      </c>
      <c r="H22" s="30">
        <v>225087779.57999998</v>
      </c>
      <c r="I22" s="30">
        <v>0</v>
      </c>
      <c r="J22" s="30">
        <v>2932619317.2400002</v>
      </c>
      <c r="K22" s="50"/>
    </row>
    <row r="23" spans="1:18" ht="12.75" customHeight="1" x14ac:dyDescent="0.2">
      <c r="A23" s="84" t="s">
        <v>57</v>
      </c>
      <c r="B23" s="85"/>
      <c r="C23" s="85"/>
      <c r="D23" s="85"/>
      <c r="E23" s="23"/>
      <c r="F23" s="35"/>
      <c r="G23" s="23"/>
      <c r="H23" s="23"/>
      <c r="I23" s="23"/>
      <c r="K23" s="51"/>
    </row>
    <row r="24" spans="1:18" ht="12.75" customHeight="1" x14ac:dyDescent="0.2">
      <c r="A24" s="25"/>
      <c r="B24" s="25"/>
      <c r="C24" s="25"/>
      <c r="D24" s="25"/>
      <c r="E24" s="23"/>
      <c r="F24" s="35"/>
      <c r="G24" s="23"/>
      <c r="H24" s="23"/>
      <c r="I24" s="23"/>
      <c r="J24" s="48"/>
      <c r="K24" s="34"/>
    </row>
    <row r="25" spans="1:18" ht="12.75" customHeight="1" x14ac:dyDescent="0.2">
      <c r="A25" s="26" t="s">
        <v>35</v>
      </c>
      <c r="B25" s="26"/>
      <c r="C25" s="26"/>
      <c r="D25" s="26"/>
      <c r="E25" s="26"/>
      <c r="F25" s="26"/>
      <c r="G25" s="26"/>
      <c r="H25" s="26"/>
      <c r="I25" s="26"/>
      <c r="J25" s="48"/>
    </row>
    <row r="26" spans="1:18" ht="12.75" customHeight="1" x14ac:dyDescent="0.2">
      <c r="A26" s="82" t="s">
        <v>56</v>
      </c>
      <c r="B26" s="83"/>
      <c r="C26" s="83"/>
      <c r="D26" s="83"/>
      <c r="E26" s="83"/>
      <c r="F26" s="83"/>
      <c r="G26" s="83"/>
      <c r="H26" s="83"/>
      <c r="I26" s="83"/>
    </row>
    <row r="27" spans="1:18" ht="21.75" customHeight="1" x14ac:dyDescent="0.2">
      <c r="A27" s="82" t="s">
        <v>36</v>
      </c>
      <c r="B27" s="82"/>
      <c r="C27" s="82"/>
      <c r="D27" s="82"/>
      <c r="E27" s="82"/>
      <c r="F27" s="82"/>
      <c r="G27" s="82"/>
      <c r="H27" s="82"/>
      <c r="I27" s="82"/>
    </row>
    <row r="28" spans="1:18" ht="12.75" customHeight="1" x14ac:dyDescent="0.2">
      <c r="A28" s="25"/>
      <c r="B28" s="25"/>
      <c r="C28" s="25"/>
      <c r="D28" s="25"/>
      <c r="E28" s="23"/>
      <c r="F28" s="35"/>
      <c r="G28" s="23"/>
      <c r="H28" s="23"/>
      <c r="I28" s="23"/>
    </row>
    <row r="29" spans="1:18" ht="12.75" customHeight="1" x14ac:dyDescent="0.2">
      <c r="A29" s="25"/>
      <c r="B29" s="25"/>
      <c r="C29" s="25"/>
      <c r="D29" s="25"/>
      <c r="E29" s="23"/>
      <c r="F29" s="35"/>
      <c r="G29" s="23"/>
      <c r="H29" s="23"/>
      <c r="I29" s="23"/>
    </row>
    <row r="30" spans="1:18" ht="10.5" customHeight="1" x14ac:dyDescent="0.2">
      <c r="A30" s="75" t="s">
        <v>43</v>
      </c>
      <c r="B30" s="75"/>
      <c r="C30" s="75"/>
      <c r="D30" s="75"/>
      <c r="E30" s="75"/>
      <c r="F30" s="75"/>
      <c r="G30" s="75"/>
      <c r="H30" s="75"/>
      <c r="I30" s="75"/>
      <c r="J30" s="75"/>
      <c r="K30" s="52"/>
      <c r="L30" s="52"/>
      <c r="M30" s="52"/>
      <c r="N30" s="52"/>
      <c r="O30" s="52"/>
      <c r="P30" s="52"/>
      <c r="Q30" s="52"/>
      <c r="R30" s="52"/>
    </row>
    <row r="31" spans="1:18" ht="14.1" customHeight="1" x14ac:dyDescent="0.2">
      <c r="A31" s="76" t="s">
        <v>7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18" ht="14.1" customHeight="1" x14ac:dyDescent="0.2">
      <c r="A32" s="27"/>
      <c r="B32" s="28"/>
      <c r="C32" s="27"/>
      <c r="D32" s="27"/>
      <c r="E32" s="23"/>
      <c r="F32" s="23"/>
      <c r="G32" s="23"/>
      <c r="H32" s="23"/>
      <c r="I32" s="23"/>
    </row>
    <row r="33" spans="1:12" ht="14.1" customHeight="1" x14ac:dyDescent="0.2">
      <c r="A33" s="37" t="s">
        <v>64</v>
      </c>
      <c r="B33" s="28"/>
      <c r="E33" s="23"/>
      <c r="F33" s="23"/>
      <c r="G33" s="74" t="s">
        <v>61</v>
      </c>
      <c r="H33" s="74"/>
      <c r="I33" s="74"/>
      <c r="J33" s="74"/>
      <c r="K33" s="27"/>
      <c r="L33" s="27"/>
    </row>
    <row r="34" spans="1:12" ht="14.1" customHeight="1" x14ac:dyDescent="0.2">
      <c r="A34" s="37" t="s">
        <v>63</v>
      </c>
      <c r="B34" s="28"/>
      <c r="E34" s="23"/>
      <c r="F34" s="23"/>
      <c r="G34" s="74" t="s">
        <v>62</v>
      </c>
      <c r="H34" s="74"/>
      <c r="I34" s="74"/>
      <c r="J34" s="74"/>
    </row>
  </sheetData>
  <mergeCells count="25">
    <mergeCell ref="G33:J33"/>
    <mergeCell ref="G34:J34"/>
    <mergeCell ref="A30:J30"/>
    <mergeCell ref="A31:J31"/>
    <mergeCell ref="A1:I1"/>
    <mergeCell ref="A2:I2"/>
    <mergeCell ref="A3:I3"/>
    <mergeCell ref="A4:I4"/>
    <mergeCell ref="A5:I5"/>
    <mergeCell ref="J9:J11"/>
    <mergeCell ref="H9:H11"/>
    <mergeCell ref="A26:I26"/>
    <mergeCell ref="A27:I27"/>
    <mergeCell ref="G9:G11"/>
    <mergeCell ref="A6:I6"/>
    <mergeCell ref="A23:D23"/>
    <mergeCell ref="I9:I11"/>
    <mergeCell ref="C10:D10"/>
    <mergeCell ref="E10:E11"/>
    <mergeCell ref="F10:F11"/>
    <mergeCell ref="A7:D7"/>
    <mergeCell ref="A8:C8"/>
    <mergeCell ref="A9:A12"/>
    <mergeCell ref="B9:B11"/>
    <mergeCell ref="C9:F9"/>
  </mergeCells>
  <pageMargins left="0.51181102362204722" right="0.51181102362204722" top="0.39370078740157483" bottom="0.3937007874015748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8" zoomScaleNormal="148" workbookViewId="0">
      <selection activeCell="A14" sqref="A14"/>
    </sheetView>
  </sheetViews>
  <sheetFormatPr defaultRowHeight="11.25" x14ac:dyDescent="0.25"/>
  <cols>
    <col min="1" max="1" width="63.140625" style="3" bestFit="1" customWidth="1"/>
    <col min="2" max="2" width="32.5703125" style="2" customWidth="1"/>
    <col min="3" max="3" width="40.5703125" style="3" bestFit="1" customWidth="1"/>
    <col min="4" max="231" width="9.140625" style="3"/>
    <col min="232" max="232" width="63.140625" style="3" bestFit="1" customWidth="1"/>
    <col min="233" max="233" width="32.5703125" style="3" customWidth="1"/>
    <col min="234" max="234" width="40.5703125" style="3" bestFit="1" customWidth="1"/>
    <col min="235" max="487" width="9.140625" style="3"/>
    <col min="488" max="488" width="63.140625" style="3" bestFit="1" customWidth="1"/>
    <col min="489" max="489" width="32.5703125" style="3" customWidth="1"/>
    <col min="490" max="490" width="40.5703125" style="3" bestFit="1" customWidth="1"/>
    <col min="491" max="743" width="9.140625" style="3"/>
    <col min="744" max="744" width="63.140625" style="3" bestFit="1" customWidth="1"/>
    <col min="745" max="745" width="32.5703125" style="3" customWidth="1"/>
    <col min="746" max="746" width="40.5703125" style="3" bestFit="1" customWidth="1"/>
    <col min="747" max="999" width="9.140625" style="3"/>
    <col min="1000" max="1000" width="63.140625" style="3" bestFit="1" customWidth="1"/>
    <col min="1001" max="1001" width="32.5703125" style="3" customWidth="1"/>
    <col min="1002" max="1002" width="40.5703125" style="3" bestFit="1" customWidth="1"/>
    <col min="1003" max="1255" width="9.140625" style="3"/>
    <col min="1256" max="1256" width="63.140625" style="3" bestFit="1" customWidth="1"/>
    <col min="1257" max="1257" width="32.5703125" style="3" customWidth="1"/>
    <col min="1258" max="1258" width="40.5703125" style="3" bestFit="1" customWidth="1"/>
    <col min="1259" max="1511" width="9.140625" style="3"/>
    <col min="1512" max="1512" width="63.140625" style="3" bestFit="1" customWidth="1"/>
    <col min="1513" max="1513" width="32.5703125" style="3" customWidth="1"/>
    <col min="1514" max="1514" width="40.5703125" style="3" bestFit="1" customWidth="1"/>
    <col min="1515" max="1767" width="9.140625" style="3"/>
    <col min="1768" max="1768" width="63.140625" style="3" bestFit="1" customWidth="1"/>
    <col min="1769" max="1769" width="32.5703125" style="3" customWidth="1"/>
    <col min="1770" max="1770" width="40.5703125" style="3" bestFit="1" customWidth="1"/>
    <col min="1771" max="2023" width="9.140625" style="3"/>
    <col min="2024" max="2024" width="63.140625" style="3" bestFit="1" customWidth="1"/>
    <col min="2025" max="2025" width="32.5703125" style="3" customWidth="1"/>
    <col min="2026" max="2026" width="40.5703125" style="3" bestFit="1" customWidth="1"/>
    <col min="2027" max="2279" width="9.140625" style="3"/>
    <col min="2280" max="2280" width="63.140625" style="3" bestFit="1" customWidth="1"/>
    <col min="2281" max="2281" width="32.5703125" style="3" customWidth="1"/>
    <col min="2282" max="2282" width="40.5703125" style="3" bestFit="1" customWidth="1"/>
    <col min="2283" max="2535" width="9.140625" style="3"/>
    <col min="2536" max="2536" width="63.140625" style="3" bestFit="1" customWidth="1"/>
    <col min="2537" max="2537" width="32.5703125" style="3" customWidth="1"/>
    <col min="2538" max="2538" width="40.5703125" style="3" bestFit="1" customWidth="1"/>
    <col min="2539" max="2791" width="9.140625" style="3"/>
    <col min="2792" max="2792" width="63.140625" style="3" bestFit="1" customWidth="1"/>
    <col min="2793" max="2793" width="32.5703125" style="3" customWidth="1"/>
    <col min="2794" max="2794" width="40.5703125" style="3" bestFit="1" customWidth="1"/>
    <col min="2795" max="3047" width="9.140625" style="3"/>
    <col min="3048" max="3048" width="63.140625" style="3" bestFit="1" customWidth="1"/>
    <col min="3049" max="3049" width="32.5703125" style="3" customWidth="1"/>
    <col min="3050" max="3050" width="40.5703125" style="3" bestFit="1" customWidth="1"/>
    <col min="3051" max="3303" width="9.140625" style="3"/>
    <col min="3304" max="3304" width="63.140625" style="3" bestFit="1" customWidth="1"/>
    <col min="3305" max="3305" width="32.5703125" style="3" customWidth="1"/>
    <col min="3306" max="3306" width="40.5703125" style="3" bestFit="1" customWidth="1"/>
    <col min="3307" max="3559" width="9.140625" style="3"/>
    <col min="3560" max="3560" width="63.140625" style="3" bestFit="1" customWidth="1"/>
    <col min="3561" max="3561" width="32.5703125" style="3" customWidth="1"/>
    <col min="3562" max="3562" width="40.5703125" style="3" bestFit="1" customWidth="1"/>
    <col min="3563" max="3815" width="9.140625" style="3"/>
    <col min="3816" max="3816" width="63.140625" style="3" bestFit="1" customWidth="1"/>
    <col min="3817" max="3817" width="32.5703125" style="3" customWidth="1"/>
    <col min="3818" max="3818" width="40.5703125" style="3" bestFit="1" customWidth="1"/>
    <col min="3819" max="4071" width="9.140625" style="3"/>
    <col min="4072" max="4072" width="63.140625" style="3" bestFit="1" customWidth="1"/>
    <col min="4073" max="4073" width="32.5703125" style="3" customWidth="1"/>
    <col min="4074" max="4074" width="40.5703125" style="3" bestFit="1" customWidth="1"/>
    <col min="4075" max="4327" width="9.140625" style="3"/>
    <col min="4328" max="4328" width="63.140625" style="3" bestFit="1" customWidth="1"/>
    <col min="4329" max="4329" width="32.5703125" style="3" customWidth="1"/>
    <col min="4330" max="4330" width="40.5703125" style="3" bestFit="1" customWidth="1"/>
    <col min="4331" max="4583" width="9.140625" style="3"/>
    <col min="4584" max="4584" width="63.140625" style="3" bestFit="1" customWidth="1"/>
    <col min="4585" max="4585" width="32.5703125" style="3" customWidth="1"/>
    <col min="4586" max="4586" width="40.5703125" style="3" bestFit="1" customWidth="1"/>
    <col min="4587" max="4839" width="9.140625" style="3"/>
    <col min="4840" max="4840" width="63.140625" style="3" bestFit="1" customWidth="1"/>
    <col min="4841" max="4841" width="32.5703125" style="3" customWidth="1"/>
    <col min="4842" max="4842" width="40.5703125" style="3" bestFit="1" customWidth="1"/>
    <col min="4843" max="5095" width="9.140625" style="3"/>
    <col min="5096" max="5096" width="63.140625" style="3" bestFit="1" customWidth="1"/>
    <col min="5097" max="5097" width="32.5703125" style="3" customWidth="1"/>
    <col min="5098" max="5098" width="40.5703125" style="3" bestFit="1" customWidth="1"/>
    <col min="5099" max="5351" width="9.140625" style="3"/>
    <col min="5352" max="5352" width="63.140625" style="3" bestFit="1" customWidth="1"/>
    <col min="5353" max="5353" width="32.5703125" style="3" customWidth="1"/>
    <col min="5354" max="5354" width="40.5703125" style="3" bestFit="1" customWidth="1"/>
    <col min="5355" max="5607" width="9.140625" style="3"/>
    <col min="5608" max="5608" width="63.140625" style="3" bestFit="1" customWidth="1"/>
    <col min="5609" max="5609" width="32.5703125" style="3" customWidth="1"/>
    <col min="5610" max="5610" width="40.5703125" style="3" bestFit="1" customWidth="1"/>
    <col min="5611" max="5863" width="9.140625" style="3"/>
    <col min="5864" max="5864" width="63.140625" style="3" bestFit="1" customWidth="1"/>
    <col min="5865" max="5865" width="32.5703125" style="3" customWidth="1"/>
    <col min="5866" max="5866" width="40.5703125" style="3" bestFit="1" customWidth="1"/>
    <col min="5867" max="6119" width="9.140625" style="3"/>
    <col min="6120" max="6120" width="63.140625" style="3" bestFit="1" customWidth="1"/>
    <col min="6121" max="6121" width="32.5703125" style="3" customWidth="1"/>
    <col min="6122" max="6122" width="40.5703125" style="3" bestFit="1" customWidth="1"/>
    <col min="6123" max="6375" width="9.140625" style="3"/>
    <col min="6376" max="6376" width="63.140625" style="3" bestFit="1" customWidth="1"/>
    <col min="6377" max="6377" width="32.5703125" style="3" customWidth="1"/>
    <col min="6378" max="6378" width="40.5703125" style="3" bestFit="1" customWidth="1"/>
    <col min="6379" max="6631" width="9.140625" style="3"/>
    <col min="6632" max="6632" width="63.140625" style="3" bestFit="1" customWidth="1"/>
    <col min="6633" max="6633" width="32.5703125" style="3" customWidth="1"/>
    <col min="6634" max="6634" width="40.5703125" style="3" bestFit="1" customWidth="1"/>
    <col min="6635" max="6887" width="9.140625" style="3"/>
    <col min="6888" max="6888" width="63.140625" style="3" bestFit="1" customWidth="1"/>
    <col min="6889" max="6889" width="32.5703125" style="3" customWidth="1"/>
    <col min="6890" max="6890" width="40.5703125" style="3" bestFit="1" customWidth="1"/>
    <col min="6891" max="7143" width="9.140625" style="3"/>
    <col min="7144" max="7144" width="63.140625" style="3" bestFit="1" customWidth="1"/>
    <col min="7145" max="7145" width="32.5703125" style="3" customWidth="1"/>
    <col min="7146" max="7146" width="40.5703125" style="3" bestFit="1" customWidth="1"/>
    <col min="7147" max="7399" width="9.140625" style="3"/>
    <col min="7400" max="7400" width="63.140625" style="3" bestFit="1" customWidth="1"/>
    <col min="7401" max="7401" width="32.5703125" style="3" customWidth="1"/>
    <col min="7402" max="7402" width="40.5703125" style="3" bestFit="1" customWidth="1"/>
    <col min="7403" max="7655" width="9.140625" style="3"/>
    <col min="7656" max="7656" width="63.140625" style="3" bestFit="1" customWidth="1"/>
    <col min="7657" max="7657" width="32.5703125" style="3" customWidth="1"/>
    <col min="7658" max="7658" width="40.5703125" style="3" bestFit="1" customWidth="1"/>
    <col min="7659" max="7911" width="9.140625" style="3"/>
    <col min="7912" max="7912" width="63.140625" style="3" bestFit="1" customWidth="1"/>
    <col min="7913" max="7913" width="32.5703125" style="3" customWidth="1"/>
    <col min="7914" max="7914" width="40.5703125" style="3" bestFit="1" customWidth="1"/>
    <col min="7915" max="8167" width="9.140625" style="3"/>
    <col min="8168" max="8168" width="63.140625" style="3" bestFit="1" customWidth="1"/>
    <col min="8169" max="8169" width="32.5703125" style="3" customWidth="1"/>
    <col min="8170" max="8170" width="40.5703125" style="3" bestFit="1" customWidth="1"/>
    <col min="8171" max="8423" width="9.140625" style="3"/>
    <col min="8424" max="8424" width="63.140625" style="3" bestFit="1" customWidth="1"/>
    <col min="8425" max="8425" width="32.5703125" style="3" customWidth="1"/>
    <col min="8426" max="8426" width="40.5703125" style="3" bestFit="1" customWidth="1"/>
    <col min="8427" max="8679" width="9.140625" style="3"/>
    <col min="8680" max="8680" width="63.140625" style="3" bestFit="1" customWidth="1"/>
    <col min="8681" max="8681" width="32.5703125" style="3" customWidth="1"/>
    <col min="8682" max="8682" width="40.5703125" style="3" bestFit="1" customWidth="1"/>
    <col min="8683" max="8935" width="9.140625" style="3"/>
    <col min="8936" max="8936" width="63.140625" style="3" bestFit="1" customWidth="1"/>
    <col min="8937" max="8937" width="32.5703125" style="3" customWidth="1"/>
    <col min="8938" max="8938" width="40.5703125" style="3" bestFit="1" customWidth="1"/>
    <col min="8939" max="9191" width="9.140625" style="3"/>
    <col min="9192" max="9192" width="63.140625" style="3" bestFit="1" customWidth="1"/>
    <col min="9193" max="9193" width="32.5703125" style="3" customWidth="1"/>
    <col min="9194" max="9194" width="40.5703125" style="3" bestFit="1" customWidth="1"/>
    <col min="9195" max="9447" width="9.140625" style="3"/>
    <col min="9448" max="9448" width="63.140625" style="3" bestFit="1" customWidth="1"/>
    <col min="9449" max="9449" width="32.5703125" style="3" customWidth="1"/>
    <col min="9450" max="9450" width="40.5703125" style="3" bestFit="1" customWidth="1"/>
    <col min="9451" max="9703" width="9.140625" style="3"/>
    <col min="9704" max="9704" width="63.140625" style="3" bestFit="1" customWidth="1"/>
    <col min="9705" max="9705" width="32.5703125" style="3" customWidth="1"/>
    <col min="9706" max="9706" width="40.5703125" style="3" bestFit="1" customWidth="1"/>
    <col min="9707" max="9959" width="9.140625" style="3"/>
    <col min="9960" max="9960" width="63.140625" style="3" bestFit="1" customWidth="1"/>
    <col min="9961" max="9961" width="32.5703125" style="3" customWidth="1"/>
    <col min="9962" max="9962" width="40.5703125" style="3" bestFit="1" customWidth="1"/>
    <col min="9963" max="10215" width="9.140625" style="3"/>
    <col min="10216" max="10216" width="63.140625" style="3" bestFit="1" customWidth="1"/>
    <col min="10217" max="10217" width="32.5703125" style="3" customWidth="1"/>
    <col min="10218" max="10218" width="40.5703125" style="3" bestFit="1" customWidth="1"/>
    <col min="10219" max="10471" width="9.140625" style="3"/>
    <col min="10472" max="10472" width="63.140625" style="3" bestFit="1" customWidth="1"/>
    <col min="10473" max="10473" width="32.5703125" style="3" customWidth="1"/>
    <col min="10474" max="10474" width="40.5703125" style="3" bestFit="1" customWidth="1"/>
    <col min="10475" max="10727" width="9.140625" style="3"/>
    <col min="10728" max="10728" width="63.140625" style="3" bestFit="1" customWidth="1"/>
    <col min="10729" max="10729" width="32.5703125" style="3" customWidth="1"/>
    <col min="10730" max="10730" width="40.5703125" style="3" bestFit="1" customWidth="1"/>
    <col min="10731" max="10983" width="9.140625" style="3"/>
    <col min="10984" max="10984" width="63.140625" style="3" bestFit="1" customWidth="1"/>
    <col min="10985" max="10985" width="32.5703125" style="3" customWidth="1"/>
    <col min="10986" max="10986" width="40.5703125" style="3" bestFit="1" customWidth="1"/>
    <col min="10987" max="11239" width="9.140625" style="3"/>
    <col min="11240" max="11240" width="63.140625" style="3" bestFit="1" customWidth="1"/>
    <col min="11241" max="11241" width="32.5703125" style="3" customWidth="1"/>
    <col min="11242" max="11242" width="40.5703125" style="3" bestFit="1" customWidth="1"/>
    <col min="11243" max="11495" width="9.140625" style="3"/>
    <col min="11496" max="11496" width="63.140625" style="3" bestFit="1" customWidth="1"/>
    <col min="11497" max="11497" width="32.5703125" style="3" customWidth="1"/>
    <col min="11498" max="11498" width="40.5703125" style="3" bestFit="1" customWidth="1"/>
    <col min="11499" max="11751" width="9.140625" style="3"/>
    <col min="11752" max="11752" width="63.140625" style="3" bestFit="1" customWidth="1"/>
    <col min="11753" max="11753" width="32.5703125" style="3" customWidth="1"/>
    <col min="11754" max="11754" width="40.5703125" style="3" bestFit="1" customWidth="1"/>
    <col min="11755" max="12007" width="9.140625" style="3"/>
    <col min="12008" max="12008" width="63.140625" style="3" bestFit="1" customWidth="1"/>
    <col min="12009" max="12009" width="32.5703125" style="3" customWidth="1"/>
    <col min="12010" max="12010" width="40.5703125" style="3" bestFit="1" customWidth="1"/>
    <col min="12011" max="12263" width="9.140625" style="3"/>
    <col min="12264" max="12264" width="63.140625" style="3" bestFit="1" customWidth="1"/>
    <col min="12265" max="12265" width="32.5703125" style="3" customWidth="1"/>
    <col min="12266" max="12266" width="40.5703125" style="3" bestFit="1" customWidth="1"/>
    <col min="12267" max="12519" width="9.140625" style="3"/>
    <col min="12520" max="12520" width="63.140625" style="3" bestFit="1" customWidth="1"/>
    <col min="12521" max="12521" width="32.5703125" style="3" customWidth="1"/>
    <col min="12522" max="12522" width="40.5703125" style="3" bestFit="1" customWidth="1"/>
    <col min="12523" max="12775" width="9.140625" style="3"/>
    <col min="12776" max="12776" width="63.140625" style="3" bestFit="1" customWidth="1"/>
    <col min="12777" max="12777" width="32.5703125" style="3" customWidth="1"/>
    <col min="12778" max="12778" width="40.5703125" style="3" bestFit="1" customWidth="1"/>
    <col min="12779" max="13031" width="9.140625" style="3"/>
    <col min="13032" max="13032" width="63.140625" style="3" bestFit="1" customWidth="1"/>
    <col min="13033" max="13033" width="32.5703125" style="3" customWidth="1"/>
    <col min="13034" max="13034" width="40.5703125" style="3" bestFit="1" customWidth="1"/>
    <col min="13035" max="13287" width="9.140625" style="3"/>
    <col min="13288" max="13288" width="63.140625" style="3" bestFit="1" customWidth="1"/>
    <col min="13289" max="13289" width="32.5703125" style="3" customWidth="1"/>
    <col min="13290" max="13290" width="40.5703125" style="3" bestFit="1" customWidth="1"/>
    <col min="13291" max="13543" width="9.140625" style="3"/>
    <col min="13544" max="13544" width="63.140625" style="3" bestFit="1" customWidth="1"/>
    <col min="13545" max="13545" width="32.5703125" style="3" customWidth="1"/>
    <col min="13546" max="13546" width="40.5703125" style="3" bestFit="1" customWidth="1"/>
    <col min="13547" max="13799" width="9.140625" style="3"/>
    <col min="13800" max="13800" width="63.140625" style="3" bestFit="1" customWidth="1"/>
    <col min="13801" max="13801" width="32.5703125" style="3" customWidth="1"/>
    <col min="13802" max="13802" width="40.5703125" style="3" bestFit="1" customWidth="1"/>
    <col min="13803" max="14055" width="9.140625" style="3"/>
    <col min="14056" max="14056" width="63.140625" style="3" bestFit="1" customWidth="1"/>
    <col min="14057" max="14057" width="32.5703125" style="3" customWidth="1"/>
    <col min="14058" max="14058" width="40.5703125" style="3" bestFit="1" customWidth="1"/>
    <col min="14059" max="14311" width="9.140625" style="3"/>
    <col min="14312" max="14312" width="63.140625" style="3" bestFit="1" customWidth="1"/>
    <col min="14313" max="14313" width="32.5703125" style="3" customWidth="1"/>
    <col min="14314" max="14314" width="40.5703125" style="3" bestFit="1" customWidth="1"/>
    <col min="14315" max="14567" width="9.140625" style="3"/>
    <col min="14568" max="14568" width="63.140625" style="3" bestFit="1" customWidth="1"/>
    <col min="14569" max="14569" width="32.5703125" style="3" customWidth="1"/>
    <col min="14570" max="14570" width="40.5703125" style="3" bestFit="1" customWidth="1"/>
    <col min="14571" max="14823" width="9.140625" style="3"/>
    <col min="14824" max="14824" width="63.140625" style="3" bestFit="1" customWidth="1"/>
    <col min="14825" max="14825" width="32.5703125" style="3" customWidth="1"/>
    <col min="14826" max="14826" width="40.5703125" style="3" bestFit="1" customWidth="1"/>
    <col min="14827" max="15079" width="9.140625" style="3"/>
    <col min="15080" max="15080" width="63.140625" style="3" bestFit="1" customWidth="1"/>
    <col min="15081" max="15081" width="32.5703125" style="3" customWidth="1"/>
    <col min="15082" max="15082" width="40.5703125" style="3" bestFit="1" customWidth="1"/>
    <col min="15083" max="15335" width="9.140625" style="3"/>
    <col min="15336" max="15336" width="63.140625" style="3" bestFit="1" customWidth="1"/>
    <col min="15337" max="15337" width="32.5703125" style="3" customWidth="1"/>
    <col min="15338" max="15338" width="40.5703125" style="3" bestFit="1" customWidth="1"/>
    <col min="15339" max="15591" width="9.140625" style="3"/>
    <col min="15592" max="15592" width="63.140625" style="3" bestFit="1" customWidth="1"/>
    <col min="15593" max="15593" width="32.5703125" style="3" customWidth="1"/>
    <col min="15594" max="15594" width="40.5703125" style="3" bestFit="1" customWidth="1"/>
    <col min="15595" max="15847" width="9.140625" style="3"/>
    <col min="15848" max="15848" width="63.140625" style="3" bestFit="1" customWidth="1"/>
    <col min="15849" max="15849" width="32.5703125" style="3" customWidth="1"/>
    <col min="15850" max="15850" width="40.5703125" style="3" bestFit="1" customWidth="1"/>
    <col min="15851" max="16103" width="9.140625" style="3"/>
    <col min="16104" max="16104" width="63.140625" style="3" bestFit="1" customWidth="1"/>
    <col min="16105" max="16105" width="32.5703125" style="3" customWidth="1"/>
    <col min="16106" max="16106" width="40.5703125" style="3" bestFit="1" customWidth="1"/>
    <col min="16107" max="16384" width="9.140625" style="3"/>
  </cols>
  <sheetData>
    <row r="1" spans="1:3" x14ac:dyDescent="0.25">
      <c r="A1" s="91" t="s">
        <v>0</v>
      </c>
      <c r="B1" s="91"/>
      <c r="C1" s="91"/>
    </row>
    <row r="2" spans="1:3" x14ac:dyDescent="0.25">
      <c r="A2" s="91" t="s">
        <v>1</v>
      </c>
      <c r="B2" s="91"/>
      <c r="C2" s="91"/>
    </row>
    <row r="3" spans="1:3" x14ac:dyDescent="0.25">
      <c r="A3" s="91" t="s">
        <v>2</v>
      </c>
      <c r="B3" s="91"/>
      <c r="C3" s="91"/>
    </row>
    <row r="4" spans="1:3" s="4" customFormat="1" ht="10.5" x14ac:dyDescent="0.25">
      <c r="A4" s="92" t="s">
        <v>12</v>
      </c>
      <c r="B4" s="92"/>
      <c r="C4" s="92"/>
    </row>
    <row r="5" spans="1:3" s="4" customFormat="1" x14ac:dyDescent="0.25">
      <c r="A5" s="91" t="s">
        <v>3</v>
      </c>
      <c r="B5" s="91"/>
      <c r="C5" s="91"/>
    </row>
    <row r="6" spans="1:3" s="4" customFormat="1" x14ac:dyDescent="0.25">
      <c r="A6" s="87" t="s">
        <v>46</v>
      </c>
      <c r="B6" s="87"/>
      <c r="C6" s="87"/>
    </row>
    <row r="7" spans="1:3" ht="11.25" customHeight="1" x14ac:dyDescent="0.25">
      <c r="A7" s="41"/>
      <c r="C7" s="41"/>
    </row>
    <row r="8" spans="1:3" ht="11.25" customHeight="1" x14ac:dyDescent="0.25">
      <c r="A8" s="3" t="s">
        <v>33</v>
      </c>
      <c r="C8" s="5">
        <v>1</v>
      </c>
    </row>
    <row r="9" spans="1:3" ht="11.25" customHeight="1" x14ac:dyDescent="0.25">
      <c r="A9" s="15" t="s">
        <v>30</v>
      </c>
      <c r="B9" s="88" t="s">
        <v>39</v>
      </c>
      <c r="C9" s="89"/>
    </row>
    <row r="10" spans="1:3" ht="11.25" customHeight="1" x14ac:dyDescent="0.25">
      <c r="A10" s="9" t="s">
        <v>31</v>
      </c>
      <c r="B10" s="10"/>
      <c r="C10" s="53">
        <v>1233714885000</v>
      </c>
    </row>
    <row r="11" spans="1:3" ht="11.25" customHeight="1" x14ac:dyDescent="0.25">
      <c r="C11" s="5"/>
    </row>
    <row r="12" spans="1:3" ht="11.25" customHeight="1" x14ac:dyDescent="0.25">
      <c r="A12" s="15" t="s">
        <v>13</v>
      </c>
      <c r="B12" s="42" t="s">
        <v>14</v>
      </c>
      <c r="C12" s="15" t="s">
        <v>15</v>
      </c>
    </row>
    <row r="13" spans="1:3" ht="11.25" customHeight="1" x14ac:dyDescent="0.25">
      <c r="A13" s="55" t="s">
        <v>16</v>
      </c>
      <c r="B13" s="8">
        <v>4428791864.170001</v>
      </c>
      <c r="C13" s="56">
        <v>0.35898000000000002</v>
      </c>
    </row>
    <row r="14" spans="1:3" ht="11.25" customHeight="1" x14ac:dyDescent="0.25">
      <c r="A14" s="6" t="s">
        <v>58</v>
      </c>
      <c r="B14" s="8">
        <v>14927950108.5</v>
      </c>
      <c r="C14" s="56">
        <v>1.21</v>
      </c>
    </row>
    <row r="15" spans="1:3" ht="11.25" customHeight="1" x14ac:dyDescent="0.25">
      <c r="A15" s="6" t="s">
        <v>59</v>
      </c>
      <c r="B15" s="8">
        <v>14181552603.075001</v>
      </c>
      <c r="C15" s="56">
        <v>1.1495</v>
      </c>
    </row>
    <row r="16" spans="1:3" ht="11.25" customHeight="1" x14ac:dyDescent="0.25">
      <c r="A16" s="1" t="s">
        <v>60</v>
      </c>
      <c r="B16" s="54">
        <v>13435155097.65</v>
      </c>
      <c r="C16" s="57">
        <v>1.089</v>
      </c>
    </row>
    <row r="17" spans="1:9" ht="11.25" customHeight="1" x14ac:dyDescent="0.25">
      <c r="A17" s="7"/>
      <c r="B17" s="8"/>
      <c r="C17" s="7"/>
    </row>
    <row r="18" spans="1:9" ht="31.5" x14ac:dyDescent="0.25">
      <c r="A18" s="13" t="s">
        <v>8</v>
      </c>
      <c r="B18" s="14" t="s">
        <v>17</v>
      </c>
      <c r="C18" s="22" t="s">
        <v>37</v>
      </c>
    </row>
    <row r="19" spans="1:9" ht="11.25" customHeight="1" x14ac:dyDescent="0.25">
      <c r="A19" s="12" t="s">
        <v>18</v>
      </c>
      <c r="B19" s="11">
        <v>225087779.57999998</v>
      </c>
      <c r="C19" s="16">
        <v>2932619317.2400002</v>
      </c>
    </row>
    <row r="20" spans="1:9" s="17" customFormat="1" ht="12" x14ac:dyDescent="0.2">
      <c r="A20" s="58"/>
      <c r="B20" s="58"/>
      <c r="C20" s="58"/>
      <c r="D20" s="58"/>
      <c r="E20" s="23"/>
      <c r="F20" s="35"/>
      <c r="G20" s="23"/>
      <c r="H20" s="23"/>
      <c r="I20" s="23"/>
    </row>
    <row r="21" spans="1:9" s="7" customFormat="1" ht="12" x14ac:dyDescent="0.25">
      <c r="A21" s="26"/>
      <c r="B21" s="26"/>
      <c r="C21" s="26"/>
    </row>
    <row r="22" spans="1:9" s="17" customFormat="1" ht="12" x14ac:dyDescent="0.2">
      <c r="A22" s="26" t="s">
        <v>35</v>
      </c>
      <c r="B22" s="26"/>
      <c r="C22" s="26"/>
      <c r="D22" s="26"/>
      <c r="E22" s="26"/>
      <c r="F22" s="26"/>
      <c r="G22" s="26"/>
      <c r="H22" s="26"/>
      <c r="I22" s="26"/>
    </row>
    <row r="23" spans="1:9" s="17" customFormat="1" ht="12" customHeight="1" x14ac:dyDescent="0.2">
      <c r="A23" s="90" t="s">
        <v>56</v>
      </c>
      <c r="B23" s="90"/>
      <c r="C23" s="90"/>
      <c r="D23" s="60"/>
      <c r="E23" s="60"/>
      <c r="F23" s="60"/>
      <c r="G23" s="60"/>
      <c r="H23" s="60"/>
      <c r="I23" s="60"/>
    </row>
    <row r="24" spans="1:9" ht="12" customHeight="1" x14ac:dyDescent="0.25">
      <c r="A24" s="90" t="s">
        <v>36</v>
      </c>
      <c r="B24" s="90"/>
      <c r="C24" s="90"/>
      <c r="D24" s="59"/>
      <c r="E24" s="59"/>
      <c r="F24" s="59"/>
      <c r="G24" s="59"/>
      <c r="H24" s="59"/>
      <c r="I24" s="59"/>
    </row>
    <row r="25" spans="1:9" ht="12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27" spans="1:9" x14ac:dyDescent="0.25">
      <c r="A27" s="86" t="s">
        <v>44</v>
      </c>
      <c r="B27" s="86"/>
      <c r="C27" s="86"/>
    </row>
    <row r="28" spans="1:9" x14ac:dyDescent="0.25">
      <c r="A28" s="86" t="s">
        <v>7</v>
      </c>
      <c r="B28" s="86"/>
      <c r="C28" s="86"/>
    </row>
    <row r="31" spans="1:9" x14ac:dyDescent="0.25">
      <c r="A31" s="40" t="s">
        <v>64</v>
      </c>
      <c r="C31" s="40" t="s">
        <v>61</v>
      </c>
    </row>
    <row r="32" spans="1:9" x14ac:dyDescent="0.25">
      <c r="A32" s="40" t="s">
        <v>63</v>
      </c>
      <c r="C32" s="40" t="s">
        <v>62</v>
      </c>
    </row>
  </sheetData>
  <mergeCells count="11">
    <mergeCell ref="A1:C1"/>
    <mergeCell ref="A2:C2"/>
    <mergeCell ref="A3:C3"/>
    <mergeCell ref="A4:C4"/>
    <mergeCell ref="A5:C5"/>
    <mergeCell ref="A27:C27"/>
    <mergeCell ref="A28:C28"/>
    <mergeCell ref="A6:C6"/>
    <mergeCell ref="B9:C9"/>
    <mergeCell ref="A23:C23"/>
    <mergeCell ref="A24:C24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1 - Demonst Desp Pessoal </vt:lpstr>
      <vt:lpstr>Anexo 5 - DDC E RP</vt:lpstr>
      <vt:lpstr>Anexo 6 - Demonst Simplif RGF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Ceiça Maria Vasco Goulart</cp:lastModifiedBy>
  <cp:lastPrinted>2024-01-22T19:04:22Z</cp:lastPrinted>
  <dcterms:created xsi:type="dcterms:W3CDTF">2013-01-14T10:27:49Z</dcterms:created>
  <dcterms:modified xsi:type="dcterms:W3CDTF">2025-04-08T19:35:38Z</dcterms:modified>
</cp:coreProperties>
</file>