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Nuelo\2021\RGF\RGF 2Q 2021\DEFINITIVO\"/>
    </mc:Choice>
  </mc:AlternateContent>
  <bookViews>
    <workbookView xWindow="0" yWindow="0" windowWidth="20490" windowHeight="7320"/>
  </bookViews>
  <sheets>
    <sheet name="Anexo 1 Pessoal União" sheetId="1" r:id="rId1"/>
  </sheets>
  <definedNames>
    <definedName name="Ações">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" l="1"/>
  <c r="N30" i="1"/>
  <c r="N31" i="1"/>
  <c r="N28" i="1"/>
  <c r="N24" i="1"/>
  <c r="N23" i="1"/>
  <c r="C22" i="1"/>
  <c r="D22" i="1"/>
  <c r="E22" i="1"/>
  <c r="F22" i="1"/>
  <c r="G22" i="1"/>
  <c r="H22" i="1"/>
  <c r="I22" i="1"/>
  <c r="J22" i="1"/>
  <c r="K22" i="1"/>
  <c r="L22" i="1"/>
  <c r="M22" i="1"/>
  <c r="N22" i="1"/>
  <c r="B22" i="1"/>
  <c r="N21" i="1"/>
  <c r="N20" i="1"/>
  <c r="C19" i="1"/>
  <c r="D19" i="1"/>
  <c r="E19" i="1"/>
  <c r="F19" i="1"/>
  <c r="G19" i="1"/>
  <c r="H19" i="1"/>
  <c r="I19" i="1"/>
  <c r="J19" i="1"/>
  <c r="K19" i="1"/>
  <c r="L19" i="1"/>
  <c r="M19" i="1"/>
  <c r="B19" i="1"/>
  <c r="N19" i="1" s="1"/>
  <c r="L37" i="1" l="1"/>
  <c r="L39" i="1"/>
  <c r="L38" i="1"/>
  <c r="O32" i="1" l="1"/>
  <c r="M27" i="1"/>
  <c r="L27" i="1"/>
  <c r="K27" i="1"/>
  <c r="J27" i="1"/>
  <c r="I27" i="1"/>
  <c r="H27" i="1"/>
  <c r="G27" i="1"/>
  <c r="F27" i="1"/>
  <c r="E27" i="1"/>
  <c r="D27" i="1"/>
  <c r="C27" i="1"/>
  <c r="B27" i="1"/>
  <c r="M18" i="1"/>
  <c r="M32" i="1" s="1"/>
  <c r="L18" i="1"/>
  <c r="L32" i="1" s="1"/>
  <c r="K18" i="1"/>
  <c r="K32" i="1" s="1"/>
  <c r="J18" i="1"/>
  <c r="I18" i="1"/>
  <c r="H18" i="1"/>
  <c r="G18" i="1"/>
  <c r="F18" i="1"/>
  <c r="F32" i="1" s="1"/>
  <c r="E18" i="1"/>
  <c r="E32" i="1" s="1"/>
  <c r="D18" i="1"/>
  <c r="C18" i="1"/>
  <c r="B18" i="1"/>
  <c r="B32" i="1" s="1"/>
  <c r="C32" i="1" l="1"/>
  <c r="D32" i="1"/>
  <c r="N27" i="1"/>
  <c r="G32" i="1"/>
  <c r="H32" i="1"/>
  <c r="I32" i="1"/>
  <c r="J32" i="1"/>
  <c r="N18" i="1"/>
  <c r="N32" i="1" l="1"/>
  <c r="L36" i="1"/>
  <c r="O36" i="1" s="1"/>
</calcChain>
</file>

<file path=xl/sharedStrings.xml><?xml version="1.0" encoding="utf-8"?>
<sst xmlns="http://schemas.openxmlformats.org/spreadsheetml/2006/main" count="66" uniqueCount="66">
  <si>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</si>
  <si>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</si>
  <si>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</si>
  <si>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</si>
  <si>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DESPESAS EXECUTADAS</t>
  </si>
  <si>
    <t>DESPESA COM PESSOAL</t>
  </si>
  <si>
    <t>LIQUIDADAS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</si>
  <si>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</si>
  <si>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</si>
  <si>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</si>
  <si>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</si>
  <si>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</si>
  <si>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</si>
  <si>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</si>
  <si>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</si>
  <si>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</si>
  <si>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</si>
  <si>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</si>
  <si>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</si>
  <si>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</si>
  <si>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</si>
  <si>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</si>
  <si>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</si>
  <si>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Outras despesas de pessoal decorrentes de contratos de terceirização ou de contratação de forma indireta (§ 1º do art. 18 da LRF)</t>
  </si>
  <si>
    <t xml:space="preserve">    Despesa com Pessoal não Executada Orçamentariamente 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</si>
  <si>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</si>
  <si>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</si>
  <si>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</si>
  <si>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</si>
  <si>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</si>
  <si>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</si>
  <si>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</si>
  <si>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 xml:space="preserve">% SOBRE A RCL </t>
  </si>
  <si>
    <t>RECEITA CORRENTE LÍQUIDA - RCL (IV)</t>
  </si>
  <si>
    <t>-</t>
  </si>
  <si>
    <t>DESPESA TOTAL COM PESSOAL - DTP (V) = (III a + III b)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</si>
  <si>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</si>
  <si>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</si>
  <si>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</si>
  <si>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</si>
  <si>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>UNIÃO - PODER LEGISLATIVO</t>
  </si>
  <si>
    <t>CÂMARA DOS DEPUTADOS</t>
  </si>
  <si>
    <t>Set/20</t>
  </si>
  <si>
    <t>Out/20</t>
  </si>
  <si>
    <t>Nov/20</t>
  </si>
  <si>
    <t>Dez/20</t>
  </si>
  <si>
    <t>Jan/21</t>
  </si>
  <si>
    <t>Fev/21</t>
  </si>
  <si>
    <t>Mar/21</t>
  </si>
  <si>
    <t>Abr/21</t>
  </si>
  <si>
    <t>SETEMBRO/2020 A AGOSTO/2021</t>
  </si>
  <si>
    <t>(Setembro/2020 a Agosto/2021)</t>
  </si>
  <si>
    <t>Mai/21</t>
  </si>
  <si>
    <t>Jun/21</t>
  </si>
  <si>
    <t>Jul/21</t>
  </si>
  <si>
    <t>Ago/21</t>
  </si>
  <si>
    <t xml:space="preserve">FONTE: SIAFI/ME/STN, SIGESP/BLACK/CD, 15/mai/2021, 14:00 hs. </t>
  </si>
  <si>
    <t>Despesas de Exercícios Anteriores de período anterior ao da apuração (*)</t>
  </si>
  <si>
    <t>Nota explicativa:</t>
  </si>
  <si>
    <t>(*) Considera como dedutíveis, em cumprimento do Acórdão nº 3241/2020 - TCU - Plenário, apenas as despesas de exercícios anteriores (DEA) cuja competência não esteja compreendida no período de apuração do relatório.</t>
  </si>
  <si>
    <t>CELSO DE BARROS CORREIA NETO</t>
  </si>
  <si>
    <t>Diretor-Geral</t>
  </si>
  <si>
    <t>EVANDRO LOPES COSTA</t>
  </si>
  <si>
    <t>Diretor de Finanças, Orçamento e Contabilidade</t>
  </si>
  <si>
    <t>Secretária de Controle Interno</t>
  </si>
  <si>
    <t>LÍLIA RIBEIRO FERNANDES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</si>
</sst>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_);[Red]\(&quot;R$ &quot;#,##0.00\)"/>
    <numFmt numFmtId="165" formatCode="0.00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/>
    <xf numFmtId="164" fontId="3" fillId="0" borderId="0" xfId="1" applyNumberFormat="1" applyFont="1" applyAlignment="1">
      <alignment horizontal="right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/>
    </xf>
    <xf numFmtId="49" fontId="5" fillId="2" borderId="11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49" fontId="5" fillId="2" borderId="13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top" wrapText="1"/>
    </xf>
    <xf numFmtId="0" fontId="3" fillId="0" borderId="4" xfId="1" applyFont="1" applyBorder="1"/>
    <xf numFmtId="0" fontId="3" fillId="0" borderId="4" xfId="1" applyFont="1" applyBorder="1" applyAlignment="1">
      <alignment horizontal="left"/>
    </xf>
    <xf numFmtId="4" fontId="3" fillId="0" borderId="13" xfId="1" applyNumberFormat="1" applyFont="1" applyBorder="1"/>
    <xf numFmtId="4" fontId="3" fillId="0" borderId="0" xfId="1" applyNumberFormat="1" applyFont="1"/>
    <xf numFmtId="4" fontId="3" fillId="0" borderId="4" xfId="1" applyNumberFormat="1" applyFont="1" applyBorder="1"/>
    <xf numFmtId="0" fontId="3" fillId="0" borderId="4" xfId="1" applyFont="1" applyBorder="1" applyAlignment="1">
      <alignment horizontal="left" wrapText="1"/>
    </xf>
    <xf numFmtId="0" fontId="3" fillId="0" borderId="4" xfId="1" applyFont="1" applyBorder="1" applyAlignment="1">
      <alignment horizontal="left" indent="1"/>
    </xf>
    <xf numFmtId="0" fontId="3" fillId="0" borderId="5" xfId="1" applyFont="1" applyBorder="1" applyAlignment="1">
      <alignment horizontal="left" indent="1"/>
    </xf>
    <xf numFmtId="4" fontId="3" fillId="0" borderId="14" xfId="1" applyNumberFormat="1" applyFont="1" applyBorder="1"/>
    <xf numFmtId="4" fontId="3" fillId="0" borderId="6" xfId="1" applyNumberFormat="1" applyFont="1" applyBorder="1"/>
    <xf numFmtId="4" fontId="3" fillId="0" borderId="5" xfId="1" applyNumberFormat="1" applyFont="1" applyBorder="1"/>
    <xf numFmtId="0" fontId="3" fillId="2" borderId="4" xfId="1" applyFont="1" applyFill="1" applyBorder="1"/>
    <xf numFmtId="4" fontId="3" fillId="2" borderId="14" xfId="1" applyNumberFormat="1" applyFont="1" applyFill="1" applyBorder="1"/>
    <xf numFmtId="0" fontId="3" fillId="0" borderId="8" xfId="1" applyFont="1" applyBorder="1"/>
    <xf numFmtId="0" fontId="3" fillId="0" borderId="9" xfId="1" applyFont="1" applyBorder="1"/>
    <xf numFmtId="0" fontId="3" fillId="0" borderId="10" xfId="1" applyFont="1" applyBorder="1"/>
    <xf numFmtId="0" fontId="4" fillId="0" borderId="9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4" fontId="3" fillId="0" borderId="9" xfId="1" applyNumberFormat="1" applyFont="1" applyBorder="1"/>
    <xf numFmtId="4" fontId="3" fillId="0" borderId="10" xfId="1" applyNumberFormat="1" applyFont="1" applyBorder="1"/>
    <xf numFmtId="0" fontId="3" fillId="2" borderId="8" xfId="1" applyFont="1" applyFill="1" applyBorder="1"/>
    <xf numFmtId="0" fontId="4" fillId="2" borderId="9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3" fillId="2" borderId="9" xfId="1" applyFont="1" applyFill="1" applyBorder="1"/>
    <xf numFmtId="0" fontId="3" fillId="0" borderId="2" xfId="1" applyFont="1" applyBorder="1"/>
    <xf numFmtId="0" fontId="3" fillId="0" borderId="2" xfId="1" applyNumberFormat="1" applyFont="1" applyFill="1" applyBorder="1" applyAlignment="1"/>
    <xf numFmtId="4" fontId="4" fillId="0" borderId="11" xfId="1" applyNumberFormat="1" applyFont="1" applyBorder="1"/>
    <xf numFmtId="4" fontId="4" fillId="0" borderId="1" xfId="1" applyNumberFormat="1" applyFont="1" applyBorder="1"/>
    <xf numFmtId="4" fontId="4" fillId="0" borderId="13" xfId="1" applyNumberFormat="1" applyFont="1" applyBorder="1"/>
    <xf numFmtId="4" fontId="4" fillId="0" borderId="4" xfId="1" applyNumberFormat="1" applyFont="1" applyBorder="1"/>
    <xf numFmtId="4" fontId="3" fillId="2" borderId="10" xfId="1" applyNumberFormat="1" applyFont="1" applyFill="1" applyBorder="1"/>
    <xf numFmtId="165" fontId="3" fillId="0" borderId="10" xfId="1" applyNumberFormat="1" applyFont="1" applyBorder="1"/>
    <xf numFmtId="165" fontId="3" fillId="2" borderId="10" xfId="1" applyNumberFormat="1" applyFont="1" applyFill="1" applyBorder="1"/>
    <xf numFmtId="0" fontId="3" fillId="0" borderId="0" xfId="1" applyFont="1" applyAlignment="1">
      <alignment horizontal="left" wrapText="1"/>
    </xf>
    <xf numFmtId="4" fontId="4" fillId="2" borderId="14" xfId="1" applyNumberFormat="1" applyFont="1" applyFill="1" applyBorder="1"/>
    <xf numFmtId="0" fontId="1" fillId="0" borderId="0" xfId="1" applyAlignment="1">
      <alignment horizontal="center"/>
    </xf>
    <xf numFmtId="49" fontId="5" fillId="2" borderId="11" xfId="1" applyNumberFormat="1" applyFont="1" applyFill="1" applyBorder="1" applyAlignment="1">
      <alignment horizontal="center" vertical="center" wrapText="1"/>
    </xf>
    <xf numFmtId="49" fontId="5" fillId="2" borderId="13" xfId="1" applyNumberFormat="1" applyFont="1" applyFill="1" applyBorder="1" applyAlignment="1">
      <alignment horizontal="center" vertical="center" wrapText="1"/>
    </xf>
    <xf numFmtId="49" fontId="5" fillId="2" borderId="14" xfId="1" applyNumberFormat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8" xfId="1" applyFont="1" applyBorder="1" applyAlignment="1"/>
    <xf numFmtId="0" fontId="3" fillId="0" borderId="9" xfId="1" applyFont="1" applyBorder="1" applyAlignment="1"/>
    <xf numFmtId="0" fontId="3" fillId="0" borderId="10" xfId="1" applyFont="1" applyBorder="1" applyAlignment="1"/>
    <xf numFmtId="0" fontId="3" fillId="0" borderId="0" xfId="1" applyFont="1" applyAlignment="1">
      <alignment horizontal="left" wrapText="1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3" fillId="0" borderId="0" xfId="1" applyNumberFormat="1" applyFont="1" applyFill="1" applyAlignment="1">
      <alignment horizontal="center"/>
    </xf>
    <xf numFmtId="0" fontId="4" fillId="0" borderId="0" xfId="1" applyNumberFormat="1" applyFont="1" applyFill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showGridLines="0" tabSelected="1" topLeftCell="A39" zoomScale="70" zoomScaleNormal="70" workbookViewId="0">
      <selection activeCell="A49" sqref="A49:O49"/>
    </sheetView>
  </sheetViews>
  <sheetFormatPr defaultColWidth="9.140625" defaultRowHeight="11.25" customHeight="1" x14ac:dyDescent="0.2"/>
  <cols>
    <col min="1" max="1" width="63.7109375" style="3" customWidth="1"/>
    <col min="2" max="2" width="11.7109375" style="3" bestFit="1" customWidth="1"/>
    <col min="3" max="11" width="12.5703125" style="3" customWidth="1"/>
    <col min="12" max="12" width="14.85546875" style="3" bestFit="1" customWidth="1"/>
    <col min="13" max="13" width="12.5703125" style="3" customWidth="1"/>
    <col min="14" max="14" width="13.140625" style="3" bestFit="1" customWidth="1"/>
    <col min="15" max="15" width="15.42578125" style="3" customWidth="1"/>
    <col min="16" max="16384" width="9.140625" style="3"/>
  </cols>
  <sheetData>
    <row r="1" spans="1:15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1.25" customHeight="1" x14ac:dyDescent="0.2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1.25" customHeight="1" x14ac:dyDescent="0.2">
      <c r="A3" s="65" t="s">
        <v>40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5" ht="11.25" customHeight="1" x14ac:dyDescent="0.2">
      <c r="A4" s="65" t="s">
        <v>41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ht="11.25" customHeight="1" x14ac:dyDescent="0.2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5" ht="11.25" customHeight="1" x14ac:dyDescent="0.2">
      <c r="A6" s="66" t="s">
        <v>1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1:15" ht="11.25" customHeight="1" x14ac:dyDescent="0.2">
      <c r="A7" s="65" t="s">
        <v>2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</row>
    <row r="8" spans="1:15" ht="11.25" customHeight="1" x14ac:dyDescent="0.2">
      <c r="A8" s="65" t="s">
        <v>50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</row>
    <row r="9" spans="1:15" ht="11.2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1.25" customHeight="1" x14ac:dyDescent="0.2">
      <c r="A10" s="2" t="s">
        <v>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5">
        <v>1</v>
      </c>
    </row>
    <row r="11" spans="1:15" ht="11.25" customHeight="1" x14ac:dyDescent="0.2">
      <c r="A11" s="6"/>
      <c r="B11" s="67" t="s">
        <v>4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9"/>
    </row>
    <row r="12" spans="1:15" ht="11.25" customHeight="1" x14ac:dyDescent="0.2">
      <c r="A12" s="7"/>
      <c r="B12" s="70" t="s">
        <v>51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2"/>
    </row>
    <row r="13" spans="1:15" ht="11.25" customHeight="1" x14ac:dyDescent="0.2">
      <c r="A13" s="7" t="s">
        <v>5</v>
      </c>
      <c r="B13" s="73" t="s">
        <v>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5"/>
      <c r="O13" s="8" t="s">
        <v>7</v>
      </c>
    </row>
    <row r="14" spans="1:15" ht="11.25" customHeight="1" x14ac:dyDescent="0.2">
      <c r="A14" s="7"/>
      <c r="B14" s="52" t="s">
        <v>42</v>
      </c>
      <c r="C14" s="52" t="s">
        <v>43</v>
      </c>
      <c r="D14" s="52" t="s">
        <v>44</v>
      </c>
      <c r="E14" s="52" t="s">
        <v>45</v>
      </c>
      <c r="F14" s="52" t="s">
        <v>46</v>
      </c>
      <c r="G14" s="52" t="s">
        <v>47</v>
      </c>
      <c r="H14" s="52" t="s">
        <v>48</v>
      </c>
      <c r="I14" s="52" t="s">
        <v>49</v>
      </c>
      <c r="J14" s="52" t="s">
        <v>52</v>
      </c>
      <c r="K14" s="52" t="s">
        <v>53</v>
      </c>
      <c r="L14" s="52" t="s">
        <v>54</v>
      </c>
      <c r="M14" s="52" t="s">
        <v>55</v>
      </c>
      <c r="N14" s="9" t="s">
        <v>8</v>
      </c>
      <c r="O14" s="10" t="s">
        <v>9</v>
      </c>
    </row>
    <row r="15" spans="1:15" ht="11.25" customHeight="1" x14ac:dyDescent="0.2">
      <c r="A15" s="7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1" t="s">
        <v>10</v>
      </c>
      <c r="O15" s="10" t="s">
        <v>11</v>
      </c>
    </row>
    <row r="16" spans="1:15" ht="11.25" customHeight="1" x14ac:dyDescent="0.2">
      <c r="A16" s="7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11" t="s">
        <v>12</v>
      </c>
      <c r="O16" s="12" t="s">
        <v>13</v>
      </c>
    </row>
    <row r="17" spans="1:15" ht="11.25" customHeight="1" x14ac:dyDescent="0.2">
      <c r="A17" s="13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14" t="s">
        <v>14</v>
      </c>
      <c r="O17" s="15" t="s">
        <v>15</v>
      </c>
    </row>
    <row r="18" spans="1:15" ht="11.25" customHeight="1" x14ac:dyDescent="0.2">
      <c r="A18" s="16" t="s">
        <v>16</v>
      </c>
      <c r="B18" s="42">
        <f t="shared" ref="B18:M18" si="0">B19+B22+B25</f>
        <v>374717173.91999996</v>
      </c>
      <c r="C18" s="42">
        <f t="shared" si="0"/>
        <v>373663744.44000006</v>
      </c>
      <c r="D18" s="42">
        <f t="shared" si="0"/>
        <v>373439361.34000003</v>
      </c>
      <c r="E18" s="42">
        <f t="shared" si="0"/>
        <v>615795984.61000001</v>
      </c>
      <c r="F18" s="42">
        <f t="shared" si="0"/>
        <v>473499185.08999997</v>
      </c>
      <c r="G18" s="42">
        <f t="shared" si="0"/>
        <v>374485559.90000004</v>
      </c>
      <c r="H18" s="42">
        <f t="shared" si="0"/>
        <v>376462928.35999995</v>
      </c>
      <c r="I18" s="42">
        <f t="shared" si="0"/>
        <v>371524761.23999995</v>
      </c>
      <c r="J18" s="42">
        <f t="shared" si="0"/>
        <v>371097266.08999997</v>
      </c>
      <c r="K18" s="42">
        <f t="shared" si="0"/>
        <v>404326593.88999999</v>
      </c>
      <c r="L18" s="42">
        <f t="shared" si="0"/>
        <v>374570928.71000004</v>
      </c>
      <c r="M18" s="42">
        <f t="shared" si="0"/>
        <v>371666655.63999999</v>
      </c>
      <c r="N18" s="43">
        <f>SUM(B18:M18)</f>
        <v>4855250143.2300005</v>
      </c>
      <c r="O18" s="42">
        <v>0</v>
      </c>
    </row>
    <row r="19" spans="1:15" ht="11.25" customHeight="1" x14ac:dyDescent="0.2">
      <c r="A19" s="17" t="s">
        <v>17</v>
      </c>
      <c r="B19" s="44">
        <f>B20+B21</f>
        <v>226450047.37999997</v>
      </c>
      <c r="C19" s="44">
        <f t="shared" ref="C19:M19" si="1">C20+C21</f>
        <v>225416154.86000004</v>
      </c>
      <c r="D19" s="44">
        <f t="shared" si="1"/>
        <v>225542474.81999999</v>
      </c>
      <c r="E19" s="44">
        <f t="shared" si="1"/>
        <v>384565246.08999997</v>
      </c>
      <c r="F19" s="44">
        <f t="shared" si="1"/>
        <v>268735844.29999995</v>
      </c>
      <c r="G19" s="44">
        <f t="shared" si="1"/>
        <v>225807232.16</v>
      </c>
      <c r="H19" s="44">
        <f t="shared" si="1"/>
        <v>226973733.22999996</v>
      </c>
      <c r="I19" s="44">
        <f t="shared" si="1"/>
        <v>223471642.48999995</v>
      </c>
      <c r="J19" s="44">
        <f t="shared" si="1"/>
        <v>223025399.83999997</v>
      </c>
      <c r="K19" s="44">
        <f t="shared" si="1"/>
        <v>256197843.75999999</v>
      </c>
      <c r="L19" s="44">
        <f t="shared" si="1"/>
        <v>228699895.30000001</v>
      </c>
      <c r="M19" s="44">
        <f t="shared" si="1"/>
        <v>224853058.63999999</v>
      </c>
      <c r="N19" s="45">
        <f>SUM(B19:M19)</f>
        <v>2939738572.8700004</v>
      </c>
      <c r="O19" s="18">
        <v>0</v>
      </c>
    </row>
    <row r="20" spans="1:15" ht="11.25" customHeight="1" x14ac:dyDescent="0.2">
      <c r="A20" s="17" t="s">
        <v>18</v>
      </c>
      <c r="B20" s="18">
        <v>185969139.24999997</v>
      </c>
      <c r="C20" s="19">
        <v>184934279.74000004</v>
      </c>
      <c r="D20" s="20">
        <v>185124150.5</v>
      </c>
      <c r="E20" s="20">
        <v>304471303.00999999</v>
      </c>
      <c r="F20" s="20">
        <v>228843357.86999995</v>
      </c>
      <c r="G20" s="20">
        <v>186342688.69</v>
      </c>
      <c r="H20" s="20">
        <v>187138047.91999996</v>
      </c>
      <c r="I20" s="20">
        <v>183888979.85999995</v>
      </c>
      <c r="J20" s="20">
        <v>183734729.48999998</v>
      </c>
      <c r="K20" s="20">
        <v>216261847.06</v>
      </c>
      <c r="L20" s="20">
        <v>188490264.30000001</v>
      </c>
      <c r="M20" s="20">
        <v>185098050.50999999</v>
      </c>
      <c r="N20" s="20">
        <f>SUM(B20:M20)</f>
        <v>2420296838.1999998</v>
      </c>
      <c r="O20" s="18">
        <v>0</v>
      </c>
    </row>
    <row r="21" spans="1:15" ht="11.25" customHeight="1" x14ac:dyDescent="0.2">
      <c r="A21" s="17" t="s">
        <v>19</v>
      </c>
      <c r="B21" s="18">
        <v>40480908.129999995</v>
      </c>
      <c r="C21" s="19">
        <v>40481875.120000005</v>
      </c>
      <c r="D21" s="20">
        <v>40418324.320000008</v>
      </c>
      <c r="E21" s="20">
        <v>80093943.079999998</v>
      </c>
      <c r="F21" s="20">
        <v>39892486.43</v>
      </c>
      <c r="G21" s="20">
        <v>39464543.469999999</v>
      </c>
      <c r="H21" s="20">
        <v>39835685.309999995</v>
      </c>
      <c r="I21" s="20">
        <v>39582662.629999995</v>
      </c>
      <c r="J21" s="20">
        <v>39290670.349999994</v>
      </c>
      <c r="K21" s="20">
        <v>39935996.699999996</v>
      </c>
      <c r="L21" s="20">
        <v>40209631</v>
      </c>
      <c r="M21" s="20">
        <v>39755008.130000003</v>
      </c>
      <c r="N21" s="20">
        <f>SUM(B21:M21)</f>
        <v>519441734.67000002</v>
      </c>
      <c r="O21" s="18">
        <v>0</v>
      </c>
    </row>
    <row r="22" spans="1:15" ht="11.25" customHeight="1" x14ac:dyDescent="0.2">
      <c r="A22" s="17" t="s">
        <v>20</v>
      </c>
      <c r="B22" s="44">
        <f>B23+B24</f>
        <v>148267126.54000002</v>
      </c>
      <c r="C22" s="44">
        <f t="shared" ref="C22:N22" si="2">C23+C24</f>
        <v>148247589.58000001</v>
      </c>
      <c r="D22" s="44">
        <f t="shared" si="2"/>
        <v>147896886.52000001</v>
      </c>
      <c r="E22" s="44">
        <f t="shared" si="2"/>
        <v>231230738.52000001</v>
      </c>
      <c r="F22" s="44">
        <f t="shared" si="2"/>
        <v>204763340.79000002</v>
      </c>
      <c r="G22" s="44">
        <f t="shared" si="2"/>
        <v>148678327.74000004</v>
      </c>
      <c r="H22" s="44">
        <f t="shared" si="2"/>
        <v>149489195.13</v>
      </c>
      <c r="I22" s="44">
        <f t="shared" si="2"/>
        <v>148053118.75</v>
      </c>
      <c r="J22" s="44">
        <f t="shared" si="2"/>
        <v>148071866.25</v>
      </c>
      <c r="K22" s="44">
        <f t="shared" si="2"/>
        <v>148128750.13</v>
      </c>
      <c r="L22" s="44">
        <f t="shared" si="2"/>
        <v>145871033.41000003</v>
      </c>
      <c r="M22" s="44">
        <f t="shared" si="2"/>
        <v>146813597</v>
      </c>
      <c r="N22" s="44">
        <f t="shared" si="2"/>
        <v>1915511570.3600001</v>
      </c>
      <c r="O22" s="44">
        <v>0</v>
      </c>
    </row>
    <row r="23" spans="1:15" ht="11.25" customHeight="1" x14ac:dyDescent="0.2">
      <c r="A23" s="17" t="s">
        <v>21</v>
      </c>
      <c r="B23" s="18">
        <v>117777674.35000002</v>
      </c>
      <c r="C23" s="19">
        <v>118057718.64</v>
      </c>
      <c r="D23" s="20">
        <v>117539120.01000001</v>
      </c>
      <c r="E23" s="20">
        <v>185127313.71000001</v>
      </c>
      <c r="F23" s="20">
        <v>163356297.62</v>
      </c>
      <c r="G23" s="20">
        <v>117662387.02000003</v>
      </c>
      <c r="H23" s="20">
        <v>118410004.67</v>
      </c>
      <c r="I23" s="20">
        <v>116906567.07000001</v>
      </c>
      <c r="J23" s="20">
        <v>116806663.90000002</v>
      </c>
      <c r="K23" s="20">
        <v>116939038.52</v>
      </c>
      <c r="L23" s="20">
        <v>115937068.88000001</v>
      </c>
      <c r="M23" s="20">
        <v>116470673.18000001</v>
      </c>
      <c r="N23" s="20">
        <f>SUM(B23:M23)</f>
        <v>1520990527.5700002</v>
      </c>
      <c r="O23" s="18">
        <v>0</v>
      </c>
    </row>
    <row r="24" spans="1:15" ht="11.25" customHeight="1" x14ac:dyDescent="0.2">
      <c r="A24" s="17" t="s">
        <v>22</v>
      </c>
      <c r="B24" s="18">
        <v>30489452.190000001</v>
      </c>
      <c r="C24" s="19">
        <v>30189870.940000001</v>
      </c>
      <c r="D24" s="20">
        <v>30357766.510000002</v>
      </c>
      <c r="E24" s="20">
        <v>46103424.810000002</v>
      </c>
      <c r="F24" s="20">
        <v>41407043.170000002</v>
      </c>
      <c r="G24" s="20">
        <v>31015940.720000003</v>
      </c>
      <c r="H24" s="20">
        <v>31079190.460000001</v>
      </c>
      <c r="I24" s="20">
        <v>31146551.679999996</v>
      </c>
      <c r="J24" s="20">
        <v>31265202.349999994</v>
      </c>
      <c r="K24" s="20">
        <v>31189711.609999996</v>
      </c>
      <c r="L24" s="20">
        <v>29933964.530000001</v>
      </c>
      <c r="M24" s="20">
        <v>30342923.820000004</v>
      </c>
      <c r="N24" s="20">
        <f>SUM(B24:M24)</f>
        <v>394521042.79000002</v>
      </c>
      <c r="O24" s="18">
        <v>0</v>
      </c>
    </row>
    <row r="25" spans="1:15" ht="22.5" x14ac:dyDescent="0.2">
      <c r="A25" s="21" t="s">
        <v>23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2.75" x14ac:dyDescent="0.2">
      <c r="A26" s="17" t="s">
        <v>24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</row>
    <row r="27" spans="1:15" ht="11.25" customHeight="1" x14ac:dyDescent="0.2">
      <c r="A27" s="16" t="s">
        <v>25</v>
      </c>
      <c r="B27" s="44">
        <f t="shared" ref="B27:M27" si="3">SUM(B28:B31)</f>
        <v>4020501.01</v>
      </c>
      <c r="C27" s="44">
        <f t="shared" si="3"/>
        <v>2303069.61</v>
      </c>
      <c r="D27" s="44">
        <f t="shared" si="3"/>
        <v>1169859.02</v>
      </c>
      <c r="E27" s="44">
        <f t="shared" si="3"/>
        <v>3122542.96</v>
      </c>
      <c r="F27" s="44">
        <f t="shared" si="3"/>
        <v>71769412.649999991</v>
      </c>
      <c r="G27" s="44">
        <f t="shared" si="3"/>
        <v>74652051.63000001</v>
      </c>
      <c r="H27" s="44">
        <f t="shared" si="3"/>
        <v>76659873.980000004</v>
      </c>
      <c r="I27" s="44">
        <f t="shared" si="3"/>
        <v>74386227.159999996</v>
      </c>
      <c r="J27" s="44">
        <f t="shared" si="3"/>
        <v>72998662.900000006</v>
      </c>
      <c r="K27" s="44">
        <f t="shared" si="3"/>
        <v>73036902.699999988</v>
      </c>
      <c r="L27" s="44">
        <f t="shared" si="3"/>
        <v>72362141.659999996</v>
      </c>
      <c r="M27" s="44">
        <f t="shared" si="3"/>
        <v>71881606.770000011</v>
      </c>
      <c r="N27" s="45">
        <f>SUM(B27:M27)</f>
        <v>598362852.04999995</v>
      </c>
      <c r="O27" s="44">
        <v>0</v>
      </c>
    </row>
    <row r="28" spans="1:15" ht="11.25" customHeight="1" x14ac:dyDescent="0.2">
      <c r="A28" s="22" t="s">
        <v>26</v>
      </c>
      <c r="B28" s="18">
        <v>4055872.15</v>
      </c>
      <c r="C28" s="19">
        <v>1982236.8</v>
      </c>
      <c r="D28" s="20">
        <v>846634.19</v>
      </c>
      <c r="E28" s="20">
        <v>2674552.73</v>
      </c>
      <c r="F28" s="20">
        <v>0</v>
      </c>
      <c r="G28" s="20">
        <v>3288273.23</v>
      </c>
      <c r="H28" s="20">
        <v>5041150.58</v>
      </c>
      <c r="I28" s="20">
        <v>3255362.02</v>
      </c>
      <c r="J28" s="20">
        <v>2024343.33</v>
      </c>
      <c r="K28" s="20">
        <v>1954309.31</v>
      </c>
      <c r="L28" s="20">
        <v>1686110.51</v>
      </c>
      <c r="M28" s="20">
        <v>1188512.51</v>
      </c>
      <c r="N28" s="20">
        <f>SUM(B28:M28)</f>
        <v>27997357.360000003</v>
      </c>
      <c r="O28" s="18">
        <v>0</v>
      </c>
    </row>
    <row r="29" spans="1:15" ht="11.25" customHeight="1" x14ac:dyDescent="0.2">
      <c r="A29" s="22" t="s">
        <v>27</v>
      </c>
      <c r="B29" s="18">
        <v>0</v>
      </c>
      <c r="C29" s="19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f t="shared" ref="N29:N31" si="4">SUM(B29:M29)</f>
        <v>0</v>
      </c>
      <c r="O29" s="18">
        <v>0</v>
      </c>
    </row>
    <row r="30" spans="1:15" ht="11.25" customHeight="1" x14ac:dyDescent="0.2">
      <c r="A30" s="22" t="s">
        <v>57</v>
      </c>
      <c r="B30" s="18">
        <v>-35371.14</v>
      </c>
      <c r="C30" s="19">
        <v>320832.81</v>
      </c>
      <c r="D30" s="20">
        <v>323224.83</v>
      </c>
      <c r="E30" s="20">
        <v>447990.23</v>
      </c>
      <c r="F30" s="20">
        <v>419260.18999999994</v>
      </c>
      <c r="G30" s="20">
        <v>91271.63999999997</v>
      </c>
      <c r="H30" s="20">
        <v>206462.97999999998</v>
      </c>
      <c r="I30" s="20">
        <v>12180.700000000003</v>
      </c>
      <c r="J30" s="20">
        <v>50057.87</v>
      </c>
      <c r="K30" s="20">
        <v>71700.069999999978</v>
      </c>
      <c r="L30" s="20">
        <v>-4049.6200000000008</v>
      </c>
      <c r="M30" s="20">
        <v>-1977.2500000000052</v>
      </c>
      <c r="N30" s="20">
        <f t="shared" si="4"/>
        <v>1901583.3099999998</v>
      </c>
      <c r="O30" s="18">
        <v>0</v>
      </c>
    </row>
    <row r="31" spans="1:15" ht="11.25" customHeight="1" x14ac:dyDescent="0.2">
      <c r="A31" s="23" t="s">
        <v>28</v>
      </c>
      <c r="B31" s="24">
        <v>0</v>
      </c>
      <c r="C31" s="25">
        <v>0</v>
      </c>
      <c r="D31" s="26">
        <v>0</v>
      </c>
      <c r="E31" s="26">
        <v>0</v>
      </c>
      <c r="F31" s="26">
        <v>71350152.459999993</v>
      </c>
      <c r="G31" s="26">
        <v>71272506.760000005</v>
      </c>
      <c r="H31" s="26">
        <v>71412260.420000002</v>
      </c>
      <c r="I31" s="26">
        <v>71118684.439999998</v>
      </c>
      <c r="J31" s="26">
        <v>70924261.700000003</v>
      </c>
      <c r="K31" s="26">
        <v>71010893.319999993</v>
      </c>
      <c r="L31" s="26">
        <v>70680080.769999996</v>
      </c>
      <c r="M31" s="26">
        <v>70695071.510000005</v>
      </c>
      <c r="N31" s="24">
        <f t="shared" si="4"/>
        <v>568463911.38</v>
      </c>
      <c r="O31" s="24">
        <v>0</v>
      </c>
    </row>
    <row r="32" spans="1:15" ht="11.25" customHeight="1" x14ac:dyDescent="0.2">
      <c r="A32" s="27" t="s">
        <v>29</v>
      </c>
      <c r="B32" s="50">
        <f t="shared" ref="B32:O32" si="5">B18-B27</f>
        <v>370696672.90999997</v>
      </c>
      <c r="C32" s="50">
        <f t="shared" si="5"/>
        <v>371360674.83000004</v>
      </c>
      <c r="D32" s="50">
        <f t="shared" si="5"/>
        <v>372269502.32000005</v>
      </c>
      <c r="E32" s="50">
        <f t="shared" si="5"/>
        <v>612673441.64999998</v>
      </c>
      <c r="F32" s="50">
        <f t="shared" si="5"/>
        <v>401729772.44</v>
      </c>
      <c r="G32" s="50">
        <f t="shared" si="5"/>
        <v>299833508.27000004</v>
      </c>
      <c r="H32" s="50">
        <f t="shared" si="5"/>
        <v>299803054.37999994</v>
      </c>
      <c r="I32" s="50">
        <f t="shared" si="5"/>
        <v>297138534.07999992</v>
      </c>
      <c r="J32" s="50">
        <f t="shared" si="5"/>
        <v>298098603.18999994</v>
      </c>
      <c r="K32" s="50">
        <f t="shared" si="5"/>
        <v>331289691.19</v>
      </c>
      <c r="L32" s="50">
        <f t="shared" si="5"/>
        <v>302208787.05000007</v>
      </c>
      <c r="M32" s="50">
        <f t="shared" si="5"/>
        <v>299785048.87</v>
      </c>
      <c r="N32" s="50">
        <f>N18-N27</f>
        <v>4256887291.1800003</v>
      </c>
      <c r="O32" s="28">
        <f t="shared" si="5"/>
        <v>0</v>
      </c>
    </row>
    <row r="33" spans="1:15" ht="11.25" customHeight="1" x14ac:dyDescent="0.2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1"/>
    </row>
    <row r="34" spans="1:15" ht="11.25" customHeight="1" x14ac:dyDescent="0.2">
      <c r="A34" s="62" t="s">
        <v>30</v>
      </c>
      <c r="B34" s="63"/>
      <c r="C34" s="63"/>
      <c r="D34" s="63"/>
      <c r="E34" s="63"/>
      <c r="F34" s="62" t="s">
        <v>31</v>
      </c>
      <c r="G34" s="63"/>
      <c r="H34" s="63"/>
      <c r="I34" s="63"/>
      <c r="J34" s="63"/>
      <c r="K34" s="63"/>
      <c r="L34" s="63"/>
      <c r="M34" s="62" t="s">
        <v>32</v>
      </c>
      <c r="N34" s="63"/>
      <c r="O34" s="64"/>
    </row>
    <row r="35" spans="1:15" ht="11.25" customHeight="1" x14ac:dyDescent="0.2">
      <c r="A35" s="29" t="s">
        <v>33</v>
      </c>
      <c r="B35" s="32"/>
      <c r="C35" s="32"/>
      <c r="D35" s="32"/>
      <c r="E35" s="32"/>
      <c r="F35" s="33"/>
      <c r="G35" s="32"/>
      <c r="H35" s="34"/>
      <c r="I35" s="34"/>
      <c r="J35" s="34"/>
      <c r="K35" s="34"/>
      <c r="L35" s="35">
        <v>938730994000</v>
      </c>
      <c r="M35" s="55" t="s">
        <v>34</v>
      </c>
      <c r="N35" s="56"/>
      <c r="O35" s="57"/>
    </row>
    <row r="36" spans="1:15" ht="12.75" x14ac:dyDescent="0.2">
      <c r="A36" s="36" t="s">
        <v>35</v>
      </c>
      <c r="B36" s="37"/>
      <c r="C36" s="37"/>
      <c r="D36" s="37"/>
      <c r="E36" s="37"/>
      <c r="F36" s="38"/>
      <c r="G36" s="37"/>
      <c r="H36" s="39"/>
      <c r="I36" s="39"/>
      <c r="J36" s="39"/>
      <c r="K36" s="39"/>
      <c r="L36" s="46">
        <f>N32+O32</f>
        <v>4256887291.1800003</v>
      </c>
      <c r="M36" s="38"/>
      <c r="N36" s="39"/>
      <c r="O36" s="48">
        <f>L36/L35*100</f>
        <v>0.45347254095032047</v>
      </c>
    </row>
    <row r="37" spans="1:15" ht="11.25" customHeight="1" x14ac:dyDescent="0.2">
      <c r="A37" s="58" t="s">
        <v>36</v>
      </c>
      <c r="B37" s="59"/>
      <c r="C37" s="59"/>
      <c r="D37" s="59"/>
      <c r="E37" s="60"/>
      <c r="F37" s="29"/>
      <c r="G37" s="30"/>
      <c r="H37" s="30"/>
      <c r="I37" s="30"/>
      <c r="J37" s="30"/>
      <c r="K37" s="30"/>
      <c r="L37" s="35">
        <f>L35*O37/100</f>
        <v>11358645027.4</v>
      </c>
      <c r="M37" s="29"/>
      <c r="N37" s="30"/>
      <c r="O37" s="47">
        <v>1.21</v>
      </c>
    </row>
    <row r="38" spans="1:15" ht="11.25" customHeight="1" x14ac:dyDescent="0.2">
      <c r="A38" s="29" t="s">
        <v>37</v>
      </c>
      <c r="B38" s="30"/>
      <c r="C38" s="30"/>
      <c r="D38" s="30"/>
      <c r="E38" s="30"/>
      <c r="F38" s="29"/>
      <c r="G38" s="30"/>
      <c r="H38" s="30"/>
      <c r="I38" s="30"/>
      <c r="J38" s="30"/>
      <c r="K38" s="30"/>
      <c r="L38" s="35">
        <f>L35*O38/100</f>
        <v>10790712776.030001</v>
      </c>
      <c r="M38" s="29"/>
      <c r="N38" s="30"/>
      <c r="O38" s="47">
        <v>1.1495</v>
      </c>
    </row>
    <row r="39" spans="1:15" ht="11.25" customHeight="1" x14ac:dyDescent="0.2">
      <c r="A39" s="29" t="s">
        <v>38</v>
      </c>
      <c r="B39" s="30"/>
      <c r="C39" s="30"/>
      <c r="D39" s="30"/>
      <c r="E39" s="30"/>
      <c r="F39" s="29"/>
      <c r="G39" s="30"/>
      <c r="H39" s="30"/>
      <c r="I39" s="30"/>
      <c r="J39" s="30"/>
      <c r="K39" s="30"/>
      <c r="L39" s="35">
        <f>L35*1.089/100</f>
        <v>10222780524.66</v>
      </c>
      <c r="M39" s="29"/>
      <c r="N39" s="30"/>
      <c r="O39" s="47">
        <v>1.089</v>
      </c>
    </row>
    <row r="40" spans="1:15" ht="11.25" customHeight="1" x14ac:dyDescent="0.2">
      <c r="A40" s="41" t="s">
        <v>56</v>
      </c>
      <c r="B40" s="40"/>
      <c r="C40" s="40"/>
      <c r="D40" s="40"/>
      <c r="E40" s="40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22.5" customHeight="1" x14ac:dyDescent="0.2">
      <c r="A41" s="61" t="s">
        <v>39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</row>
    <row r="42" spans="1:15" ht="11.25" customHeight="1" x14ac:dyDescent="0.2">
      <c r="A42" s="61"/>
      <c r="B42" s="61"/>
      <c r="C42" s="61"/>
      <c r="D42" s="61"/>
      <c r="E42" s="61"/>
      <c r="F42" s="61"/>
      <c r="G42" s="61"/>
      <c r="H42" s="2"/>
      <c r="I42" s="2"/>
      <c r="J42" s="2"/>
      <c r="K42" s="2"/>
      <c r="L42" s="2"/>
      <c r="M42" s="2"/>
      <c r="N42" s="2"/>
      <c r="O42" s="2"/>
    </row>
    <row r="43" spans="1:15" ht="11.25" customHeight="1" x14ac:dyDescent="0.2">
      <c r="A43" s="49" t="s">
        <v>58</v>
      </c>
    </row>
    <row r="44" spans="1:15" ht="11.25" customHeight="1" x14ac:dyDescent="0.2">
      <c r="A44" s="61" t="s">
        <v>59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</row>
    <row r="49" spans="1:15" ht="11.25" customHeight="1" x14ac:dyDescent="0.2">
      <c r="A49" s="51" t="s">
        <v>60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</row>
    <row r="50" spans="1:15" ht="11.25" customHeight="1" x14ac:dyDescent="0.2">
      <c r="A50" s="51" t="s">
        <v>61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</row>
    <row r="55" spans="1:15" ht="11.25" customHeight="1" x14ac:dyDescent="0.2">
      <c r="A55" s="51" t="s">
        <v>65</v>
      </c>
      <c r="B55" s="51"/>
      <c r="C55" s="51"/>
      <c r="D55" s="51"/>
      <c r="E55" s="51"/>
      <c r="F55" s="51"/>
      <c r="G55" s="51" t="s">
        <v>62</v>
      </c>
      <c r="H55" s="51"/>
      <c r="I55" s="51"/>
      <c r="J55" s="51"/>
      <c r="K55" s="51"/>
      <c r="L55" s="51"/>
      <c r="M55" s="51"/>
      <c r="N55" s="51"/>
      <c r="O55" s="51"/>
    </row>
    <row r="56" spans="1:15" ht="11.25" customHeight="1" x14ac:dyDescent="0.2">
      <c r="A56" s="51" t="s">
        <v>64</v>
      </c>
      <c r="B56" s="51"/>
      <c r="C56" s="51"/>
      <c r="D56" s="51"/>
      <c r="E56" s="51"/>
      <c r="F56" s="51"/>
      <c r="G56" s="51" t="s">
        <v>63</v>
      </c>
      <c r="H56" s="51"/>
      <c r="I56" s="51"/>
      <c r="J56" s="51"/>
      <c r="K56" s="51"/>
      <c r="L56" s="51"/>
      <c r="M56" s="51"/>
      <c r="N56" s="51"/>
      <c r="O56" s="51"/>
    </row>
  </sheetData>
  <mergeCells count="35">
    <mergeCell ref="A44:O44"/>
    <mergeCell ref="A8:O8"/>
    <mergeCell ref="A3:O3"/>
    <mergeCell ref="A4:O4"/>
    <mergeCell ref="A5:O5"/>
    <mergeCell ref="A6:O6"/>
    <mergeCell ref="A7:O7"/>
    <mergeCell ref="B11:O11"/>
    <mergeCell ref="B12:O12"/>
    <mergeCell ref="B13:N13"/>
    <mergeCell ref="B14:B17"/>
    <mergeCell ref="C14:C17"/>
    <mergeCell ref="D14:D17"/>
    <mergeCell ref="E14:E17"/>
    <mergeCell ref="F14:F17"/>
    <mergeCell ref="G14:G17"/>
    <mergeCell ref="H14:H17"/>
    <mergeCell ref="M35:O35"/>
    <mergeCell ref="A37:E37"/>
    <mergeCell ref="A41:O41"/>
    <mergeCell ref="A42:G42"/>
    <mergeCell ref="I14:I17"/>
    <mergeCell ref="J14:J17"/>
    <mergeCell ref="K14:K17"/>
    <mergeCell ref="L14:L17"/>
    <mergeCell ref="M14:M17"/>
    <mergeCell ref="A34:E34"/>
    <mergeCell ref="F34:L34"/>
    <mergeCell ref="M34:O34"/>
    <mergeCell ref="A49:O49"/>
    <mergeCell ref="A50:O50"/>
    <mergeCell ref="A55:F55"/>
    <mergeCell ref="A56:F56"/>
    <mergeCell ref="G55:O55"/>
    <mergeCell ref="G56:O56"/>
  </mergeCells>
  <pageMargins left="0.511811024" right="0.511811024" top="0.78740157499999996" bottom="0.78740157499999996" header="0.31496062000000002" footer="0.31496062000000002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 Pessoal União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Ceiça Maria Vasco Goulart</cp:lastModifiedBy>
  <cp:lastPrinted>2021-09-15T21:57:38Z</cp:lastPrinted>
  <dcterms:created xsi:type="dcterms:W3CDTF">2021-05-12T13:36:33Z</dcterms:created>
  <dcterms:modified xsi:type="dcterms:W3CDTF">2021-09-27T17:39:39Z</dcterms:modified>
</cp:coreProperties>
</file>