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Nuelo\2022\RGF\1Q_2022\DEFINITIVO\"/>
    </mc:Choice>
  </mc:AlternateContent>
  <bookViews>
    <workbookView xWindow="0" yWindow="0" windowWidth="20490" windowHeight="7320"/>
  </bookViews>
  <sheets>
    <sheet name="Anexo 1 Pessoal União" sheetId="1" r:id="rId1"/>
  </sheets>
  <definedNames>
    <definedName name="Ações">#REF!</definedName>
    <definedName name="Cancela">#REF!,#REF!</definedName>
    <definedName name="ClassPrevAtu">#REF!</definedName>
    <definedName name="ClassPrevInicial">#REF!</definedName>
    <definedName name="ClassRecAnt">#REF!</definedName>
    <definedName name="ClassRecBim">#REF!</definedName>
    <definedName name="ClassRecNoBim">#REF!</definedName>
    <definedName name="CritEx">#REF!</definedName>
    <definedName name="DespAcao">#REF!</definedName>
    <definedName name="DespElem">#REF!</definedName>
    <definedName name="doExeAnt">#REF!</definedName>
    <definedName name="doExercicio">#REF!</definedName>
    <definedName name="DotacaoAtualizada">#REF!</definedName>
    <definedName name="DotacaoInicial">#REF!</definedName>
    <definedName name="dsfrw">#REF!,#REF!</definedName>
    <definedName name="Elementos">#REF!</definedName>
    <definedName name="fdsafs">#REF!,#REF!</definedName>
    <definedName name="fdsf">#REF!</definedName>
    <definedName name="fhksjd">#REF!,#REF!</definedName>
    <definedName name="fsdfs">#REF!</definedName>
    <definedName name="HTML_CodePage" hidden="1">1252</definedName>
    <definedName name="HTML_Description" hidden="1">""</definedName>
    <definedName name="HTML_Email" hidden="1">""</definedName>
    <definedName name="HTML_Header" hidden="1">"Tabela"</definedName>
    <definedName name="HTML_LastUpdate" hidden="1">"16/03/98"</definedName>
    <definedName name="HTML_LineAfter" hidden="1">FALSE</definedName>
    <definedName name="HTML_LineBefore" hidden="1">FALSE</definedName>
    <definedName name="HTML_Name" hidden="1">"Rede Integrada"</definedName>
    <definedName name="HTML_OBDlg2" hidden="1">TRUE</definedName>
    <definedName name="HTML_OBDlg4" hidden="1">TRUE</definedName>
    <definedName name="HTML_OS" hidden="1">0</definedName>
    <definedName name="HTML_PathFile" hidden="1">"C:\internetemp\balpep1.htm"</definedName>
    <definedName name="HTML_Title" hidden="1">"Balpep11"</definedName>
    <definedName name="LiqAteBimAnt">#REF!</definedName>
    <definedName name="LiqAteBimestre">#REF!</definedName>
    <definedName name="LiqNoBim">#REF!</definedName>
    <definedName name="Naturezas">#REF!</definedName>
    <definedName name="nobo1">#REF!</definedName>
    <definedName name="Novo">#REF!</definedName>
    <definedName name="Plan">#REF!</definedName>
    <definedName name="Planilha">#REF!</definedName>
    <definedName name="Planilha_1">#REF!,#REF!</definedName>
    <definedName name="Planilha_1ÁreaTotal" localSheetId="0">#REF!,#REF!</definedName>
    <definedName name="Planilha_1ÁreaTotal">#REF!,#REF!</definedName>
    <definedName name="Planilha_1CabGráfico" localSheetId="0">#REF!</definedName>
    <definedName name="Planilha_1CabGráfico">#REF!</definedName>
    <definedName name="Planilha_1TítCols" localSheetId="0">#REF!,#REF!</definedName>
    <definedName name="Planilha_1TítCols">#REF!,#REF!</definedName>
    <definedName name="Planilha_1TítLins" localSheetId="0">#REF!</definedName>
    <definedName name="Planilha_1TítLins">#REF!</definedName>
    <definedName name="Planilha_2ÁreaTotal" localSheetId="0">#REF!,#REF!</definedName>
    <definedName name="Planilha_2ÁreaTotal">#REF!,#REF!</definedName>
    <definedName name="Planilha_2CabGráfico" localSheetId="0">#REF!</definedName>
    <definedName name="Planilha_2CabGráfico">#REF!</definedName>
    <definedName name="Planilha_2TítCols" localSheetId="0">#REF!,#REF!</definedName>
    <definedName name="Planilha_2TítCols">#REF!,#REF!</definedName>
    <definedName name="Planilha_2TítLins" localSheetId="0">#REF!</definedName>
    <definedName name="Planilha_2TítLins">#REF!</definedName>
    <definedName name="Planilha_3ÁreaTotal" localSheetId="0">#REF!,#REF!</definedName>
    <definedName name="Planilha_3ÁreaTotal">#REF!,#REF!</definedName>
    <definedName name="Planilha_3CabGráfico" localSheetId="0">#REF!</definedName>
    <definedName name="Planilha_3CabGráfico">#REF!</definedName>
    <definedName name="Planilha_3TítCols" localSheetId="0">#REF!,#REF!</definedName>
    <definedName name="Planilha_3TítCols">#REF!,#REF!</definedName>
    <definedName name="Planilha_3TítLins" localSheetId="0">#REF!</definedName>
    <definedName name="Planilha_3TítLins">#REF!</definedName>
    <definedName name="Planilha_4ÁreaTotal" localSheetId="0">#REF!,#REF!</definedName>
    <definedName name="Planilha_4ÁreaTotal">#REF!,#REF!</definedName>
    <definedName name="Planilha_4TítCols" localSheetId="0">#REF!,#REF!</definedName>
    <definedName name="Planilha_4TítCols">#REF!,#REF!</definedName>
    <definedName name="Planilha_Educação">#REF!,#REF!</definedName>
    <definedName name="Planilha1">#REF!,#REF!</definedName>
    <definedName name="Planilhas">#REF!</definedName>
    <definedName name="PrevAtu">#REF!</definedName>
    <definedName name="PrevInicial">#REF!</definedName>
    <definedName name="RecAnt">#REF!</definedName>
    <definedName name="RecBim">#REF!</definedName>
    <definedName name="RecNBim">#REF!</definedName>
    <definedName name="RecNoBim">#REF!</definedName>
    <definedName name="rgps">#REF!</definedName>
    <definedName name="RGPS1">#REF!</definedName>
    <definedName name="RGPS2">#REF!,#REF!</definedName>
    <definedName name="xxx">#REF!,#REF!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7" i="1" l="1"/>
  <c r="K27" i="1"/>
  <c r="L27" i="1"/>
  <c r="M27" i="1"/>
  <c r="J22" i="1"/>
  <c r="K22" i="1"/>
  <c r="K18" i="1" s="1"/>
  <c r="L22" i="1"/>
  <c r="L18" i="1" s="1"/>
  <c r="M22" i="1"/>
  <c r="M18" i="1" s="1"/>
  <c r="J18" i="1"/>
  <c r="B27" i="1"/>
  <c r="C27" i="1"/>
  <c r="D27" i="1"/>
  <c r="E27" i="1"/>
  <c r="F27" i="1"/>
  <c r="G27" i="1"/>
  <c r="H27" i="1"/>
  <c r="I27" i="1"/>
  <c r="J19" i="1"/>
  <c r="K19" i="1"/>
  <c r="L19" i="1"/>
  <c r="M19" i="1"/>
  <c r="I22" i="1" l="1"/>
  <c r="H22" i="1"/>
  <c r="G22" i="1"/>
  <c r="G18" i="1" s="1"/>
  <c r="F22" i="1"/>
  <c r="E22" i="1"/>
  <c r="D22" i="1"/>
  <c r="C22" i="1"/>
  <c r="B22" i="1"/>
  <c r="I19" i="1"/>
  <c r="H19" i="1"/>
  <c r="G19" i="1"/>
  <c r="F19" i="1"/>
  <c r="E19" i="1"/>
  <c r="D19" i="1"/>
  <c r="C19" i="1"/>
  <c r="B19" i="1"/>
  <c r="B18" i="1" s="1"/>
  <c r="C18" i="1" l="1"/>
  <c r="I18" i="1"/>
  <c r="D18" i="1"/>
  <c r="E18" i="1"/>
  <c r="F18" i="1"/>
  <c r="H18" i="1"/>
  <c r="N31" i="1"/>
  <c r="N28" i="1"/>
  <c r="N29" i="1"/>
  <c r="L39" i="1" l="1"/>
  <c r="N22" i="1"/>
  <c r="N24" i="1"/>
  <c r="N23" i="1"/>
  <c r="N19" i="1"/>
  <c r="N21" i="1"/>
  <c r="N20" i="1"/>
  <c r="N30" i="1" l="1"/>
  <c r="L37" i="1" l="1"/>
  <c r="L38" i="1"/>
  <c r="O32" i="1" l="1"/>
  <c r="M32" i="1"/>
  <c r="F32" i="1"/>
  <c r="E32" i="1"/>
  <c r="B32" i="1"/>
  <c r="K32" i="1" l="1"/>
  <c r="L32" i="1"/>
  <c r="C32" i="1"/>
  <c r="D32" i="1"/>
  <c r="N27" i="1"/>
  <c r="G32" i="1"/>
  <c r="H32" i="1"/>
  <c r="I32" i="1"/>
  <c r="J32" i="1"/>
  <c r="N18" i="1"/>
  <c r="N32" i="1" l="1"/>
  <c r="L36" i="1" s="1"/>
  <c r="O36" i="1" s="1"/>
</calcChain>
</file>

<file path=xl/sharedStrings.xml><?xml version="1.0" encoding="utf-8"?>
<sst xmlns="http://schemas.openxmlformats.org/spreadsheetml/2006/main" count="63" uniqueCount="63">
  <si>
    <t>RELATÓRIO DE GESTÃO FISCAL</t>
  </si>
  <si>
    <t xml:space="preserve">DEMONSTRATIVO DA DESPESA COM PESSOAL </t>
  </si>
  <si>
    <t>ORÇAMENTOS FISCAL E DA SEGURIDADE SOCIAL</t>
  </si>
  <si>
    <t xml:space="preserve"> RGF - ANEXO 1 (LRF, art. 55, inciso I, alínea "a")</t>
  </si>
  <si>
    <t>DESPESAS EXECUTADAS</t>
  </si>
  <si>
    <t>DESPESA COM PESSOAL</t>
  </si>
  <si>
    <t>LIQUIDADAS</t>
  </si>
  <si>
    <t>INSCRITAS EM</t>
  </si>
  <si>
    <t>TOTAL</t>
  </si>
  <si>
    <t xml:space="preserve"> RESTOS A PAGAR</t>
  </si>
  <si>
    <t>(ÚLTIMOS</t>
  </si>
  <si>
    <t xml:space="preserve">NÃO </t>
  </si>
  <si>
    <t>12 MESES)</t>
  </si>
  <si>
    <t xml:space="preserve"> PROCESSADOS</t>
  </si>
  <si>
    <t>(a)</t>
  </si>
  <si>
    <t>(b)</t>
  </si>
  <si>
    <t>DESPESA BRUTA COM PESSOAL (I)</t>
  </si>
  <si>
    <t xml:space="preserve">    Pessoal Ativo</t>
  </si>
  <si>
    <t xml:space="preserve">      Vencimentos, Vantagens e Outras Despesas Variáveis</t>
  </si>
  <si>
    <t xml:space="preserve">      Obrigações Patronais</t>
  </si>
  <si>
    <t xml:space="preserve">    Pessoal Inativo e Pensionistas</t>
  </si>
  <si>
    <t xml:space="preserve">      Aposentadorias, Reserva e Reformas</t>
  </si>
  <si>
    <t xml:space="preserve">      Pensões</t>
  </si>
  <si>
    <t xml:space="preserve">    Outras despesas de pessoal decorrentes de contratos de terceirização ou de contratação de forma indireta (§ 1º do art. 18 da LRF)</t>
  </si>
  <si>
    <t xml:space="preserve">    Despesa com Pessoal não Executada Orçamentariamente </t>
  </si>
  <si>
    <t xml:space="preserve">DESPESAS NÃO COMPUTADAS (II) (§ 1º do art. 19 da LRF) </t>
  </si>
  <si>
    <t>Indenizações por Demissão e Incentivos à Demissão Voluntária</t>
  </si>
  <si>
    <t>Decorrentes de Decisão Judicial de período anterior ao da apuração</t>
  </si>
  <si>
    <t>Despesas de Exercícios Anteriores de período anterior ao da apuração</t>
  </si>
  <si>
    <t>Inativos e Pensionistas com Recursos Vinculados</t>
  </si>
  <si>
    <t>DESPESA LÍQUIDA COM PESSOAL (III) = (I - II)</t>
  </si>
  <si>
    <t>APURAÇÃO DO CUMPRIMENTO DO LIMITE LEGAL</t>
  </si>
  <si>
    <t>VALOR</t>
  </si>
  <si>
    <t xml:space="preserve">% SOBRE A RCL </t>
  </si>
  <si>
    <t>RECEITA CORRENTE LÍQUIDA - RCL (IV)</t>
  </si>
  <si>
    <t>-</t>
  </si>
  <si>
    <t>DESPESA TOTAL COM PESSOAL - DTP (V) = (III a + III b)</t>
  </si>
  <si>
    <t xml:space="preserve">LIMITE MÁXIMO (VI) (incisos I, II e III, art. 20 da LRF) </t>
  </si>
  <si>
    <t xml:space="preserve">LIMITE PRUDENCIAL (VII) = (0,95 x VI) (parágrafo único do art. 22 da LRF) </t>
  </si>
  <si>
    <t xml:space="preserve">LIMITE DE ALERTA (VIII) = (0,90 x VI) (inciso II do §1º do art. 59 da LRF) </t>
  </si>
  <si>
    <t>1. Nos demonstrativos elaborados no primeiro e no segundo quadrimestre de cada exercício, os valores de restos a pagar não processados inscritos em 31 de dezembro do exercício anterior continuarão a ser informados nesse campo. Esses valores não sofrem alteração pelo seu processamento, e somente no caso de cancelamento podem ser excluídos.</t>
  </si>
  <si>
    <t>UNIÃO - PODER LEGISLATIVO</t>
  </si>
  <si>
    <t>CÂMARA DOS DEPUTADOS</t>
  </si>
  <si>
    <t>Mai/21</t>
  </si>
  <si>
    <t>Jun/21</t>
  </si>
  <si>
    <t>Jul/21</t>
  </si>
  <si>
    <t>Ago/21</t>
  </si>
  <si>
    <t>Set/21</t>
  </si>
  <si>
    <t>Out/21</t>
  </si>
  <si>
    <t>Nov/21</t>
  </si>
  <si>
    <t>Dez/21</t>
  </si>
  <si>
    <t xml:space="preserve">NOTA: </t>
  </si>
  <si>
    <t>Despesas de Exercícios Anteriores de período anterior ao da apuração: Considera como dedutíveis, em cumprimento do Acórdão nº 3241/2020 - TCU - Plenário, apenas as despesas de exercícios anteriores (DEA) cuja competência não esteja compreendida no período de apuração do relatório.</t>
  </si>
  <si>
    <t xml:space="preserve">CELSO DE BARROS CORREIA NETO
Diretor-Geral
</t>
  </si>
  <si>
    <t xml:space="preserve">EVANDRO LOPES COSTA
Diretor de Finanças, Orçamento e Contabilidade
</t>
  </si>
  <si>
    <t>MAIO/2021 A ABRIL/2022</t>
  </si>
  <si>
    <t>(Maio/2021 a Abril/2022)</t>
  </si>
  <si>
    <t>Jan/22</t>
  </si>
  <si>
    <t>Fev/22</t>
  </si>
  <si>
    <t>Mar/22</t>
  </si>
  <si>
    <t>Abr/22</t>
  </si>
  <si>
    <t xml:space="preserve">FONTE: SIAFI/ME/STN, 13/mai/2022, 14:00 hs. </t>
  </si>
  <si>
    <t xml:space="preserve">GILSON SILVA FILHO
Secretário de Controle Interno Substituto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</si>
</sst>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R$ &quot;#,##0.00_);[Red]\(&quot;R$ &quot;#,##0.00\)"/>
    <numFmt numFmtId="165" formatCode="0.000000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b/>
      <sz val="7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7">
    <xf numFmtId="0" fontId="0" fillId="0" borderId="0" xfId="0"/>
    <xf numFmtId="0" fontId="2" fillId="0" borderId="0" xfId="1" applyFont="1"/>
    <xf numFmtId="0" fontId="3" fillId="0" borderId="0" xfId="1" applyFont="1"/>
    <xf numFmtId="0" fontId="1" fillId="0" borderId="0" xfId="1"/>
    <xf numFmtId="0" fontId="4" fillId="0" borderId="0" xfId="1" applyFont="1"/>
    <xf numFmtId="164" fontId="3" fillId="0" borderId="0" xfId="1" applyNumberFormat="1" applyFont="1" applyAlignment="1">
      <alignment horizontal="right"/>
    </xf>
    <xf numFmtId="0" fontId="4" fillId="2" borderId="1" xfId="1" applyFont="1" applyFill="1" applyBorder="1" applyAlignment="1">
      <alignment horizontal="center" vertical="center"/>
    </xf>
    <xf numFmtId="0" fontId="4" fillId="2" borderId="4" xfId="1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center"/>
    </xf>
    <xf numFmtId="49" fontId="5" fillId="2" borderId="11" xfId="1" applyNumberFormat="1" applyFont="1" applyFill="1" applyBorder="1" applyAlignment="1">
      <alignment horizontal="center"/>
    </xf>
    <xf numFmtId="0" fontId="5" fillId="2" borderId="12" xfId="1" applyFont="1" applyFill="1" applyBorder="1" applyAlignment="1">
      <alignment horizontal="center"/>
    </xf>
    <xf numFmtId="49" fontId="5" fillId="2" borderId="13" xfId="1" applyNumberFormat="1" applyFont="1" applyFill="1" applyBorder="1" applyAlignment="1">
      <alignment horizontal="center"/>
    </xf>
    <xf numFmtId="0" fontId="5" fillId="2" borderId="12" xfId="1" applyFont="1" applyFill="1" applyBorder="1" applyAlignment="1">
      <alignment horizontal="center" vertical="top" wrapText="1"/>
    </xf>
    <xf numFmtId="0" fontId="4" fillId="2" borderId="5" xfId="1" applyFont="1" applyFill="1" applyBorder="1" applyAlignment="1">
      <alignment horizontal="center" vertical="center"/>
    </xf>
    <xf numFmtId="0" fontId="5" fillId="2" borderId="14" xfId="1" applyFont="1" applyFill="1" applyBorder="1" applyAlignment="1">
      <alignment horizontal="center" vertical="top" wrapText="1"/>
    </xf>
    <xf numFmtId="0" fontId="5" fillId="2" borderId="7" xfId="1" applyFont="1" applyFill="1" applyBorder="1" applyAlignment="1">
      <alignment horizontal="center" vertical="top" wrapText="1"/>
    </xf>
    <xf numFmtId="0" fontId="3" fillId="0" borderId="4" xfId="1" applyFont="1" applyBorder="1"/>
    <xf numFmtId="0" fontId="3" fillId="0" borderId="4" xfId="1" applyFont="1" applyBorder="1" applyAlignment="1">
      <alignment horizontal="left"/>
    </xf>
    <xf numFmtId="4" fontId="3" fillId="0" borderId="13" xfId="1" applyNumberFormat="1" applyFont="1" applyBorder="1"/>
    <xf numFmtId="4" fontId="3" fillId="0" borderId="4" xfId="1" applyNumberFormat="1" applyFont="1" applyBorder="1"/>
    <xf numFmtId="0" fontId="3" fillId="0" borderId="4" xfId="1" applyFont="1" applyBorder="1" applyAlignment="1">
      <alignment horizontal="left" wrapText="1"/>
    </xf>
    <xf numFmtId="0" fontId="3" fillId="0" borderId="4" xfId="1" applyFont="1" applyBorder="1" applyAlignment="1">
      <alignment horizontal="left" indent="1"/>
    </xf>
    <xf numFmtId="0" fontId="3" fillId="0" borderId="5" xfId="1" applyFont="1" applyBorder="1" applyAlignment="1">
      <alignment horizontal="left" indent="1"/>
    </xf>
    <xf numFmtId="4" fontId="3" fillId="0" borderId="14" xfId="1" applyNumberFormat="1" applyFont="1" applyBorder="1"/>
    <xf numFmtId="4" fontId="3" fillId="0" borderId="5" xfId="1" applyNumberFormat="1" applyFont="1" applyBorder="1"/>
    <xf numFmtId="0" fontId="3" fillId="2" borderId="4" xfId="1" applyFont="1" applyFill="1" applyBorder="1"/>
    <xf numFmtId="0" fontId="3" fillId="0" borderId="8" xfId="1" applyFont="1" applyBorder="1"/>
    <xf numFmtId="0" fontId="3" fillId="0" borderId="9" xfId="1" applyFont="1" applyBorder="1"/>
    <xf numFmtId="0" fontId="3" fillId="0" borderId="10" xfId="1" applyFont="1" applyBorder="1"/>
    <xf numFmtId="0" fontId="4" fillId="0" borderId="9" xfId="1" applyFont="1" applyBorder="1" applyAlignment="1">
      <alignment horizontal="center"/>
    </xf>
    <xf numFmtId="0" fontId="4" fillId="0" borderId="8" xfId="1" applyFont="1" applyBorder="1" applyAlignment="1">
      <alignment horizontal="center"/>
    </xf>
    <xf numFmtId="4" fontId="3" fillId="0" borderId="9" xfId="1" applyNumberFormat="1" applyFont="1" applyBorder="1"/>
    <xf numFmtId="4" fontId="3" fillId="0" borderId="10" xfId="1" applyNumberFormat="1" applyFont="1" applyBorder="1"/>
    <xf numFmtId="0" fontId="3" fillId="2" borderId="8" xfId="1" applyFont="1" applyFill="1" applyBorder="1"/>
    <xf numFmtId="0" fontId="4" fillId="2" borderId="9" xfId="1" applyFont="1" applyFill="1" applyBorder="1" applyAlignment="1">
      <alignment horizontal="center"/>
    </xf>
    <xf numFmtId="0" fontId="4" fillId="2" borderId="8" xfId="1" applyFont="1" applyFill="1" applyBorder="1" applyAlignment="1">
      <alignment horizontal="center"/>
    </xf>
    <xf numFmtId="0" fontId="3" fillId="2" borderId="9" xfId="1" applyFont="1" applyFill="1" applyBorder="1"/>
    <xf numFmtId="0" fontId="3" fillId="0" borderId="2" xfId="1" applyFont="1" applyBorder="1"/>
    <xf numFmtId="0" fontId="3" fillId="0" borderId="2" xfId="1" applyNumberFormat="1" applyFont="1" applyFill="1" applyBorder="1" applyAlignment="1"/>
    <xf numFmtId="4" fontId="4" fillId="0" borderId="11" xfId="1" applyNumberFormat="1" applyFont="1" applyBorder="1"/>
    <xf numFmtId="4" fontId="4" fillId="0" borderId="1" xfId="1" applyNumberFormat="1" applyFont="1" applyBorder="1"/>
    <xf numFmtId="4" fontId="4" fillId="0" borderId="13" xfId="1" applyNumberFormat="1" applyFont="1" applyBorder="1"/>
    <xf numFmtId="4" fontId="4" fillId="0" borderId="4" xfId="1" applyNumberFormat="1" applyFont="1" applyBorder="1"/>
    <xf numFmtId="4" fontId="3" fillId="2" borderId="10" xfId="1" applyNumberFormat="1" applyFont="1" applyFill="1" applyBorder="1"/>
    <xf numFmtId="165" fontId="3" fillId="0" borderId="10" xfId="1" applyNumberFormat="1" applyFont="1" applyBorder="1"/>
    <xf numFmtId="165" fontId="3" fillId="2" borderId="10" xfId="1" applyNumberFormat="1" applyFont="1" applyFill="1" applyBorder="1"/>
    <xf numFmtId="4" fontId="4" fillId="2" borderId="14" xfId="1" applyNumberFormat="1" applyFont="1" applyFill="1" applyBorder="1"/>
    <xf numFmtId="0" fontId="3" fillId="0" borderId="0" xfId="1" applyFont="1" applyProtection="1">
      <protection locked="0"/>
    </xf>
    <xf numFmtId="0" fontId="0" fillId="0" borderId="0" xfId="0" applyProtection="1">
      <protection locked="0"/>
    </xf>
    <xf numFmtId="4" fontId="1" fillId="0" borderId="0" xfId="1" applyNumberFormat="1"/>
    <xf numFmtId="4" fontId="4" fillId="2" borderId="15" xfId="1" applyNumberFormat="1" applyFont="1" applyFill="1" applyBorder="1"/>
    <xf numFmtId="0" fontId="0" fillId="0" borderId="0" xfId="0" applyAlignment="1" applyProtection="1">
      <alignment horizontal="center" wrapText="1"/>
      <protection locked="0"/>
    </xf>
    <xf numFmtId="0" fontId="3" fillId="0" borderId="0" xfId="1" applyNumberFormat="1" applyFont="1" applyFill="1" applyAlignment="1">
      <alignment horizontal="center"/>
    </xf>
    <xf numFmtId="0" fontId="4" fillId="0" borderId="0" xfId="1" applyNumberFormat="1" applyFont="1" applyFill="1" applyAlignment="1">
      <alignment horizontal="center"/>
    </xf>
    <xf numFmtId="0" fontId="4" fillId="2" borderId="8" xfId="1" applyFont="1" applyFill="1" applyBorder="1" applyAlignment="1">
      <alignment horizontal="center"/>
    </xf>
    <xf numFmtId="0" fontId="4" fillId="2" borderId="9" xfId="1" applyFont="1" applyFill="1" applyBorder="1" applyAlignment="1">
      <alignment horizontal="center"/>
    </xf>
    <xf numFmtId="0" fontId="4" fillId="2" borderId="10" xfId="1" applyFont="1" applyFill="1" applyBorder="1" applyAlignment="1">
      <alignment horizontal="center"/>
    </xf>
    <xf numFmtId="0" fontId="5" fillId="2" borderId="1" xfId="1" applyFont="1" applyFill="1" applyBorder="1" applyAlignment="1">
      <alignment horizontal="center"/>
    </xf>
    <xf numFmtId="0" fontId="5" fillId="2" borderId="2" xfId="1" applyFont="1" applyFill="1" applyBorder="1" applyAlignment="1">
      <alignment horizontal="center"/>
    </xf>
    <xf numFmtId="0" fontId="5" fillId="2" borderId="3" xfId="1" applyFont="1" applyFill="1" applyBorder="1" applyAlignment="1">
      <alignment horizontal="center"/>
    </xf>
    <xf numFmtId="0" fontId="5" fillId="2" borderId="5" xfId="1" applyFont="1" applyFill="1" applyBorder="1" applyAlignment="1">
      <alignment horizontal="center"/>
    </xf>
    <xf numFmtId="0" fontId="5" fillId="2" borderId="6" xfId="1" applyFont="1" applyFill="1" applyBorder="1" applyAlignment="1">
      <alignment horizontal="center"/>
    </xf>
    <xf numFmtId="0" fontId="5" fillId="2" borderId="7" xfId="1" applyFont="1" applyFill="1" applyBorder="1" applyAlignment="1">
      <alignment horizontal="center"/>
    </xf>
    <xf numFmtId="0" fontId="5" fillId="2" borderId="8" xfId="1" applyFont="1" applyFill="1" applyBorder="1" applyAlignment="1">
      <alignment horizontal="center"/>
    </xf>
    <xf numFmtId="0" fontId="5" fillId="2" borderId="9" xfId="1" applyFont="1" applyFill="1" applyBorder="1" applyAlignment="1">
      <alignment horizontal="center"/>
    </xf>
    <xf numFmtId="0" fontId="5" fillId="2" borderId="10" xfId="1" applyFont="1" applyFill="1" applyBorder="1" applyAlignment="1">
      <alignment horizontal="center"/>
    </xf>
    <xf numFmtId="49" fontId="5" fillId="2" borderId="11" xfId="1" applyNumberFormat="1" applyFont="1" applyFill="1" applyBorder="1" applyAlignment="1">
      <alignment horizontal="center" vertical="center" wrapText="1"/>
    </xf>
    <xf numFmtId="49" fontId="5" fillId="2" borderId="13" xfId="1" applyNumberFormat="1" applyFont="1" applyFill="1" applyBorder="1" applyAlignment="1">
      <alignment horizontal="center" vertical="center" wrapText="1"/>
    </xf>
    <xf numFmtId="49" fontId="5" fillId="2" borderId="14" xfId="1" applyNumberFormat="1" applyFont="1" applyFill="1" applyBorder="1" applyAlignment="1">
      <alignment horizontal="center" vertical="center" wrapText="1"/>
    </xf>
    <xf numFmtId="0" fontId="3" fillId="0" borderId="0" xfId="1" applyFont="1" applyAlignment="1" applyProtection="1">
      <alignment horizontal="left" wrapText="1"/>
      <protection locked="0"/>
    </xf>
    <xf numFmtId="0" fontId="3" fillId="0" borderId="0" xfId="1" applyFont="1" applyAlignment="1">
      <alignment horizontal="left" wrapText="1"/>
    </xf>
    <xf numFmtId="0" fontId="4" fillId="0" borderId="8" xfId="1" applyFont="1" applyBorder="1" applyAlignment="1">
      <alignment horizontal="center"/>
    </xf>
    <xf numFmtId="0" fontId="4" fillId="0" borderId="9" xfId="1" applyFont="1" applyBorder="1" applyAlignment="1">
      <alignment horizontal="center"/>
    </xf>
    <xf numFmtId="0" fontId="4" fillId="0" borderId="10" xfId="1" applyFont="1" applyBorder="1" applyAlignment="1">
      <alignment horizontal="center"/>
    </xf>
    <xf numFmtId="0" fontId="3" fillId="0" borderId="8" xfId="1" applyFont="1" applyBorder="1" applyAlignment="1"/>
    <xf numFmtId="0" fontId="3" fillId="0" borderId="9" xfId="1" applyFont="1" applyBorder="1" applyAlignment="1"/>
    <xf numFmtId="0" fontId="3" fillId="0" borderId="10" xfId="1" applyFont="1" applyBorder="1" applyAlignment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7"/>
  <sheetViews>
    <sheetView showGridLines="0" tabSelected="1" zoomScaleNormal="100" workbookViewId="0">
      <selection activeCell="A45" sqref="A45:O45"/>
    </sheetView>
  </sheetViews>
  <sheetFormatPr defaultColWidth="9.140625" defaultRowHeight="11.25" customHeight="1" x14ac:dyDescent="0.2"/>
  <cols>
    <col min="1" max="1" width="63.7109375" style="3" customWidth="1"/>
    <col min="2" max="2" width="11.7109375" style="3" bestFit="1" customWidth="1"/>
    <col min="3" max="11" width="12.5703125" style="3" customWidth="1"/>
    <col min="12" max="12" width="16.140625" style="3" bestFit="1" customWidth="1"/>
    <col min="13" max="13" width="12.5703125" style="3" customWidth="1"/>
    <col min="14" max="14" width="13.140625" style="3" bestFit="1" customWidth="1"/>
    <col min="15" max="15" width="15.42578125" style="3" customWidth="1"/>
    <col min="16" max="16" width="13.85546875" style="3" bestFit="1" customWidth="1"/>
    <col min="17" max="16384" width="9.140625" style="3"/>
  </cols>
  <sheetData>
    <row r="1" spans="1:15" ht="15.75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ht="11.25" customHeight="1" x14ac:dyDescent="0.2">
      <c r="A2" s="4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ht="11.25" customHeight="1" x14ac:dyDescent="0.2">
      <c r="A3" s="52" t="s">
        <v>41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</row>
    <row r="4" spans="1:15" ht="11.25" customHeight="1" x14ac:dyDescent="0.2">
      <c r="A4" s="52" t="s">
        <v>42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</row>
    <row r="5" spans="1:15" ht="11.25" customHeight="1" x14ac:dyDescent="0.2">
      <c r="A5" s="52" t="s">
        <v>0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</row>
    <row r="6" spans="1:15" ht="11.25" customHeight="1" x14ac:dyDescent="0.2">
      <c r="A6" s="53" t="s">
        <v>1</v>
      </c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</row>
    <row r="7" spans="1:15" ht="11.25" customHeight="1" x14ac:dyDescent="0.2">
      <c r="A7" s="52" t="s">
        <v>2</v>
      </c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</row>
    <row r="8" spans="1:15" ht="11.25" customHeight="1" x14ac:dyDescent="0.2">
      <c r="A8" s="52" t="s">
        <v>55</v>
      </c>
      <c r="B8" s="52"/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</row>
    <row r="9" spans="1:15" ht="11.25" customHeight="1" x14ac:dyDescent="0.2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</row>
    <row r="10" spans="1:15" ht="11.25" customHeight="1" x14ac:dyDescent="0.2">
      <c r="A10" s="2" t="s">
        <v>3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5">
        <v>1</v>
      </c>
    </row>
    <row r="11" spans="1:15" ht="11.25" customHeight="1" x14ac:dyDescent="0.2">
      <c r="A11" s="6"/>
      <c r="B11" s="57" t="s">
        <v>4</v>
      </c>
      <c r="C11" s="58"/>
      <c r="D11" s="58"/>
      <c r="E11" s="58"/>
      <c r="F11" s="58"/>
      <c r="G11" s="58"/>
      <c r="H11" s="58"/>
      <c r="I11" s="58"/>
      <c r="J11" s="58"/>
      <c r="K11" s="58"/>
      <c r="L11" s="58"/>
      <c r="M11" s="58"/>
      <c r="N11" s="58"/>
      <c r="O11" s="59"/>
    </row>
    <row r="12" spans="1:15" ht="11.25" customHeight="1" x14ac:dyDescent="0.2">
      <c r="A12" s="7"/>
      <c r="B12" s="60" t="s">
        <v>56</v>
      </c>
      <c r="C12" s="61"/>
      <c r="D12" s="61"/>
      <c r="E12" s="61"/>
      <c r="F12" s="61"/>
      <c r="G12" s="61"/>
      <c r="H12" s="61"/>
      <c r="I12" s="61"/>
      <c r="J12" s="61"/>
      <c r="K12" s="61"/>
      <c r="L12" s="61"/>
      <c r="M12" s="61"/>
      <c r="N12" s="61"/>
      <c r="O12" s="62"/>
    </row>
    <row r="13" spans="1:15" ht="11.25" customHeight="1" x14ac:dyDescent="0.2">
      <c r="A13" s="7" t="s">
        <v>5</v>
      </c>
      <c r="B13" s="63" t="s">
        <v>6</v>
      </c>
      <c r="C13" s="64"/>
      <c r="D13" s="64"/>
      <c r="E13" s="64"/>
      <c r="F13" s="64"/>
      <c r="G13" s="64"/>
      <c r="H13" s="64"/>
      <c r="I13" s="64"/>
      <c r="J13" s="64"/>
      <c r="K13" s="64"/>
      <c r="L13" s="64"/>
      <c r="M13" s="64"/>
      <c r="N13" s="65"/>
      <c r="O13" s="8" t="s">
        <v>7</v>
      </c>
    </row>
    <row r="14" spans="1:15" ht="11.25" customHeight="1" x14ac:dyDescent="0.2">
      <c r="A14" s="7"/>
      <c r="B14" s="66" t="s">
        <v>43</v>
      </c>
      <c r="C14" s="66" t="s">
        <v>44</v>
      </c>
      <c r="D14" s="66" t="s">
        <v>45</v>
      </c>
      <c r="E14" s="66" t="s">
        <v>46</v>
      </c>
      <c r="F14" s="66" t="s">
        <v>47</v>
      </c>
      <c r="G14" s="66" t="s">
        <v>48</v>
      </c>
      <c r="H14" s="66" t="s">
        <v>49</v>
      </c>
      <c r="I14" s="66" t="s">
        <v>50</v>
      </c>
      <c r="J14" s="66" t="s">
        <v>57</v>
      </c>
      <c r="K14" s="66" t="s">
        <v>58</v>
      </c>
      <c r="L14" s="66" t="s">
        <v>59</v>
      </c>
      <c r="M14" s="66" t="s">
        <v>60</v>
      </c>
      <c r="N14" s="9" t="s">
        <v>8</v>
      </c>
      <c r="O14" s="10" t="s">
        <v>9</v>
      </c>
    </row>
    <row r="15" spans="1:15" ht="11.25" customHeight="1" x14ac:dyDescent="0.2">
      <c r="A15" s="7"/>
      <c r="B15" s="67"/>
      <c r="C15" s="67"/>
      <c r="D15" s="67"/>
      <c r="E15" s="67"/>
      <c r="F15" s="67"/>
      <c r="G15" s="67"/>
      <c r="H15" s="67"/>
      <c r="I15" s="67"/>
      <c r="J15" s="67"/>
      <c r="K15" s="67"/>
      <c r="L15" s="67"/>
      <c r="M15" s="67"/>
      <c r="N15" s="11" t="s">
        <v>10</v>
      </c>
      <c r="O15" s="10" t="s">
        <v>11</v>
      </c>
    </row>
    <row r="16" spans="1:15" ht="11.25" customHeight="1" x14ac:dyDescent="0.2">
      <c r="A16" s="7"/>
      <c r="B16" s="67"/>
      <c r="C16" s="67"/>
      <c r="D16" s="67"/>
      <c r="E16" s="67"/>
      <c r="F16" s="67"/>
      <c r="G16" s="67"/>
      <c r="H16" s="67"/>
      <c r="I16" s="67"/>
      <c r="J16" s="67"/>
      <c r="K16" s="67"/>
      <c r="L16" s="67"/>
      <c r="M16" s="67"/>
      <c r="N16" s="11" t="s">
        <v>12</v>
      </c>
      <c r="O16" s="12" t="s">
        <v>13</v>
      </c>
    </row>
    <row r="17" spans="1:16" ht="11.25" customHeight="1" x14ac:dyDescent="0.2">
      <c r="A17" s="13"/>
      <c r="B17" s="68"/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14" t="s">
        <v>14</v>
      </c>
      <c r="O17" s="15" t="s">
        <v>15</v>
      </c>
    </row>
    <row r="18" spans="1:16" ht="11.25" customHeight="1" x14ac:dyDescent="0.2">
      <c r="A18" s="16" t="s">
        <v>16</v>
      </c>
      <c r="B18" s="39">
        <f t="shared" ref="B18:M18" si="0">B19+B22+B25</f>
        <v>371097266.08999997</v>
      </c>
      <c r="C18" s="39">
        <f t="shared" si="0"/>
        <v>404326593.88999999</v>
      </c>
      <c r="D18" s="39">
        <f t="shared" si="0"/>
        <v>374570928.71000004</v>
      </c>
      <c r="E18" s="39">
        <f t="shared" si="0"/>
        <v>371666655.63999999</v>
      </c>
      <c r="F18" s="39">
        <f t="shared" si="0"/>
        <v>374330344.14000005</v>
      </c>
      <c r="G18" s="39">
        <f t="shared" si="0"/>
        <v>374043031.77999997</v>
      </c>
      <c r="H18" s="39">
        <f t="shared" si="0"/>
        <v>373768891.78999996</v>
      </c>
      <c r="I18" s="39">
        <f t="shared" si="0"/>
        <v>619056387.23000002</v>
      </c>
      <c r="J18" s="39">
        <f t="shared" si="0"/>
        <v>473445504.59000003</v>
      </c>
      <c r="K18" s="39">
        <f t="shared" si="0"/>
        <v>373891010.13999999</v>
      </c>
      <c r="L18" s="39">
        <f t="shared" si="0"/>
        <v>375510173.19000006</v>
      </c>
      <c r="M18" s="39">
        <f t="shared" si="0"/>
        <v>377086131.80000001</v>
      </c>
      <c r="N18" s="40">
        <f t="shared" ref="N18:N24" si="1">SUM(B18:M18)</f>
        <v>4862792918.9900007</v>
      </c>
      <c r="O18" s="39">
        <v>0</v>
      </c>
    </row>
    <row r="19" spans="1:16" ht="11.25" customHeight="1" x14ac:dyDescent="0.2">
      <c r="A19" s="17" t="s">
        <v>17</v>
      </c>
      <c r="B19" s="41">
        <f t="shared" ref="B19:M19" si="2">B20+B21</f>
        <v>223025399.83999997</v>
      </c>
      <c r="C19" s="41">
        <f t="shared" si="2"/>
        <v>256197843.75999999</v>
      </c>
      <c r="D19" s="41">
        <f t="shared" si="2"/>
        <v>228699895.30000001</v>
      </c>
      <c r="E19" s="41">
        <f t="shared" si="2"/>
        <v>224853058.63999999</v>
      </c>
      <c r="F19" s="41">
        <f t="shared" si="2"/>
        <v>227957618.93000001</v>
      </c>
      <c r="G19" s="41">
        <f t="shared" si="2"/>
        <v>227847268.26999998</v>
      </c>
      <c r="H19" s="41">
        <f t="shared" si="2"/>
        <v>227408016.61999995</v>
      </c>
      <c r="I19" s="41">
        <f t="shared" si="2"/>
        <v>390506813.64000005</v>
      </c>
      <c r="J19" s="41">
        <f t="shared" si="2"/>
        <v>270826652.73000002</v>
      </c>
      <c r="K19" s="41">
        <f t="shared" si="2"/>
        <v>227233551.94999999</v>
      </c>
      <c r="L19" s="41">
        <f t="shared" si="2"/>
        <v>228467468.21000004</v>
      </c>
      <c r="M19" s="41">
        <f t="shared" si="2"/>
        <v>230934283.66999999</v>
      </c>
      <c r="N19" s="42">
        <f t="shared" si="1"/>
        <v>2963957871.5599999</v>
      </c>
      <c r="O19" s="18">
        <v>0</v>
      </c>
    </row>
    <row r="20" spans="1:16" ht="11.25" customHeight="1" x14ac:dyDescent="0.2">
      <c r="A20" s="17" t="s">
        <v>18</v>
      </c>
      <c r="B20" s="19">
        <v>183734729.48999998</v>
      </c>
      <c r="C20" s="19">
        <v>216261847.06</v>
      </c>
      <c r="D20" s="19">
        <v>188490264.30000001</v>
      </c>
      <c r="E20" s="19">
        <v>185098050.50999999</v>
      </c>
      <c r="F20" s="19">
        <v>187846521.74000001</v>
      </c>
      <c r="G20" s="19">
        <v>187923730.56</v>
      </c>
      <c r="H20" s="19">
        <v>187531009.63999996</v>
      </c>
      <c r="I20" s="19">
        <v>310445988.00000006</v>
      </c>
      <c r="J20" s="19">
        <v>230819385.25999999</v>
      </c>
      <c r="K20" s="19">
        <v>187405094.16</v>
      </c>
      <c r="L20" s="19">
        <v>188462614.64000005</v>
      </c>
      <c r="M20" s="19">
        <v>190998882.00999999</v>
      </c>
      <c r="N20" s="19">
        <f t="shared" si="1"/>
        <v>2445018117.3699999</v>
      </c>
      <c r="O20" s="18">
        <v>0</v>
      </c>
    </row>
    <row r="21" spans="1:16" ht="11.25" customHeight="1" x14ac:dyDescent="0.2">
      <c r="A21" s="17" t="s">
        <v>19</v>
      </c>
      <c r="B21" s="19">
        <v>39290670.349999994</v>
      </c>
      <c r="C21" s="19">
        <v>39935996.699999996</v>
      </c>
      <c r="D21" s="19">
        <v>40209631</v>
      </c>
      <c r="E21" s="19">
        <v>39755008.130000003</v>
      </c>
      <c r="F21" s="19">
        <v>40111097.189999998</v>
      </c>
      <c r="G21" s="19">
        <v>39923537.709999993</v>
      </c>
      <c r="H21" s="19">
        <v>39877006.980000004</v>
      </c>
      <c r="I21" s="19">
        <v>80060825.640000001</v>
      </c>
      <c r="J21" s="19">
        <v>40007267.469999999</v>
      </c>
      <c r="K21" s="19">
        <v>39828457.790000007</v>
      </c>
      <c r="L21" s="19">
        <v>40004853.57</v>
      </c>
      <c r="M21" s="19">
        <v>39935401.659999996</v>
      </c>
      <c r="N21" s="19">
        <f t="shared" si="1"/>
        <v>518939754.18999994</v>
      </c>
      <c r="O21" s="18">
        <v>0</v>
      </c>
    </row>
    <row r="22" spans="1:16" ht="11.25" customHeight="1" x14ac:dyDescent="0.2">
      <c r="A22" s="17" t="s">
        <v>20</v>
      </c>
      <c r="B22" s="41">
        <f t="shared" ref="B22:M22" si="3">B23+B24</f>
        <v>148071866.25</v>
      </c>
      <c r="C22" s="41">
        <f t="shared" si="3"/>
        <v>148128750.13</v>
      </c>
      <c r="D22" s="41">
        <f t="shared" si="3"/>
        <v>145871033.41000003</v>
      </c>
      <c r="E22" s="41">
        <f t="shared" si="3"/>
        <v>146813597</v>
      </c>
      <c r="F22" s="41">
        <f t="shared" si="3"/>
        <v>146372725.21000004</v>
      </c>
      <c r="G22" s="41">
        <f t="shared" si="3"/>
        <v>146195763.51000002</v>
      </c>
      <c r="H22" s="41">
        <f t="shared" si="3"/>
        <v>146360875.17000002</v>
      </c>
      <c r="I22" s="41">
        <f t="shared" si="3"/>
        <v>228549573.59000003</v>
      </c>
      <c r="J22" s="41">
        <f t="shared" si="3"/>
        <v>202618851.86000001</v>
      </c>
      <c r="K22" s="41">
        <f t="shared" si="3"/>
        <v>146657458.19000003</v>
      </c>
      <c r="L22" s="41">
        <f t="shared" si="3"/>
        <v>147042704.97999999</v>
      </c>
      <c r="M22" s="41">
        <f t="shared" si="3"/>
        <v>146151848.13000003</v>
      </c>
      <c r="N22" s="42">
        <f t="shared" si="1"/>
        <v>1898835047.4300003</v>
      </c>
      <c r="O22" s="41">
        <v>0</v>
      </c>
    </row>
    <row r="23" spans="1:16" ht="11.25" customHeight="1" x14ac:dyDescent="0.2">
      <c r="A23" s="17" t="s">
        <v>21</v>
      </c>
      <c r="B23" s="19">
        <v>116806663.90000002</v>
      </c>
      <c r="C23" s="19">
        <v>116939038.52</v>
      </c>
      <c r="D23" s="19">
        <v>115937068.88000001</v>
      </c>
      <c r="E23" s="19">
        <v>116470673.18000001</v>
      </c>
      <c r="F23" s="19">
        <v>116078536.99000002</v>
      </c>
      <c r="G23" s="19">
        <v>115974070.47000003</v>
      </c>
      <c r="H23" s="19">
        <v>116036393.30000001</v>
      </c>
      <c r="I23" s="19">
        <v>181324519.16000003</v>
      </c>
      <c r="J23" s="19">
        <v>161210646.06</v>
      </c>
      <c r="K23" s="19">
        <v>115785406.45000002</v>
      </c>
      <c r="L23" s="19">
        <v>116343626.16</v>
      </c>
      <c r="M23" s="19">
        <v>115639486.10000002</v>
      </c>
      <c r="N23" s="19">
        <f t="shared" si="1"/>
        <v>1504546129.1700001</v>
      </c>
      <c r="O23" s="18">
        <v>0</v>
      </c>
    </row>
    <row r="24" spans="1:16" ht="11.25" customHeight="1" x14ac:dyDescent="0.2">
      <c r="A24" s="17" t="s">
        <v>22</v>
      </c>
      <c r="B24" s="19">
        <v>31265202.349999994</v>
      </c>
      <c r="C24" s="19">
        <v>31189711.609999996</v>
      </c>
      <c r="D24" s="19">
        <v>29933964.530000001</v>
      </c>
      <c r="E24" s="19">
        <v>30342923.820000004</v>
      </c>
      <c r="F24" s="19">
        <v>30294188.219999999</v>
      </c>
      <c r="G24" s="19">
        <v>30221693.040000003</v>
      </c>
      <c r="H24" s="19">
        <v>30324481.870000005</v>
      </c>
      <c r="I24" s="19">
        <v>47225054.429999992</v>
      </c>
      <c r="J24" s="19">
        <v>41408205.800000004</v>
      </c>
      <c r="K24" s="19">
        <v>30872051.739999998</v>
      </c>
      <c r="L24" s="19">
        <v>30699078.819999997</v>
      </c>
      <c r="M24" s="19">
        <v>30512362.030000001</v>
      </c>
      <c r="N24" s="19">
        <f t="shared" si="1"/>
        <v>394288918.25999999</v>
      </c>
      <c r="O24" s="18">
        <v>0</v>
      </c>
    </row>
    <row r="25" spans="1:16" ht="22.5" x14ac:dyDescent="0.2">
      <c r="A25" s="20" t="s">
        <v>23</v>
      </c>
      <c r="B25" s="18">
        <v>0</v>
      </c>
      <c r="C25" s="18">
        <v>0</v>
      </c>
      <c r="D25" s="18">
        <v>0</v>
      </c>
      <c r="E25" s="18">
        <v>0</v>
      </c>
      <c r="F25" s="18">
        <v>0</v>
      </c>
      <c r="G25" s="18">
        <v>0</v>
      </c>
      <c r="H25" s="18">
        <v>0</v>
      </c>
      <c r="I25" s="18">
        <v>0</v>
      </c>
      <c r="J25" s="18">
        <v>0</v>
      </c>
      <c r="K25" s="18">
        <v>0</v>
      </c>
      <c r="L25" s="18">
        <v>0</v>
      </c>
      <c r="M25" s="18">
        <v>0</v>
      </c>
      <c r="N25" s="18">
        <v>0</v>
      </c>
      <c r="O25" s="18">
        <v>0</v>
      </c>
    </row>
    <row r="26" spans="1:16" ht="12.75" x14ac:dyDescent="0.2">
      <c r="A26" s="17" t="s">
        <v>24</v>
      </c>
      <c r="B26" s="18">
        <v>0</v>
      </c>
      <c r="C26" s="18">
        <v>0</v>
      </c>
      <c r="D26" s="18">
        <v>0</v>
      </c>
      <c r="E26" s="18">
        <v>0</v>
      </c>
      <c r="F26" s="18">
        <v>0</v>
      </c>
      <c r="G26" s="18">
        <v>0</v>
      </c>
      <c r="H26" s="18">
        <v>0</v>
      </c>
      <c r="I26" s="18">
        <v>0</v>
      </c>
      <c r="J26" s="18">
        <v>0</v>
      </c>
      <c r="K26" s="18">
        <v>0</v>
      </c>
      <c r="L26" s="18">
        <v>0</v>
      </c>
      <c r="M26" s="18">
        <v>0</v>
      </c>
      <c r="N26" s="18">
        <v>0</v>
      </c>
      <c r="O26" s="18">
        <v>0</v>
      </c>
    </row>
    <row r="27" spans="1:16" ht="11.25" customHeight="1" x14ac:dyDescent="0.2">
      <c r="A27" s="16" t="s">
        <v>25</v>
      </c>
      <c r="B27" s="41">
        <f t="shared" ref="B27:M27" si="4">SUM(B28:B31)</f>
        <v>73132920.040000007</v>
      </c>
      <c r="C27" s="41">
        <f t="shared" si="4"/>
        <v>73332470.699999988</v>
      </c>
      <c r="D27" s="41">
        <f t="shared" si="4"/>
        <v>72385048.229999989</v>
      </c>
      <c r="E27" s="41">
        <f t="shared" si="4"/>
        <v>71935372.719999999</v>
      </c>
      <c r="F27" s="41">
        <f t="shared" si="4"/>
        <v>13659935.98</v>
      </c>
      <c r="G27" s="41">
        <f t="shared" si="4"/>
        <v>1389216.8800000001</v>
      </c>
      <c r="H27" s="41">
        <f t="shared" si="4"/>
        <v>2305502.94</v>
      </c>
      <c r="I27" s="41">
        <f t="shared" si="4"/>
        <v>4752091.84</v>
      </c>
      <c r="J27" s="41">
        <f t="shared" si="4"/>
        <v>388692.5799999992</v>
      </c>
      <c r="K27" s="41">
        <f t="shared" si="4"/>
        <v>2161193.84</v>
      </c>
      <c r="L27" s="41">
        <f t="shared" si="4"/>
        <v>72923047.709999993</v>
      </c>
      <c r="M27" s="41">
        <f t="shared" si="4"/>
        <v>74021886.890000001</v>
      </c>
      <c r="N27" s="42">
        <f>SUM(B27:M27)</f>
        <v>462387380.3499999</v>
      </c>
      <c r="O27" s="41">
        <v>0</v>
      </c>
    </row>
    <row r="28" spans="1:16" ht="11.25" customHeight="1" x14ac:dyDescent="0.2">
      <c r="A28" s="21" t="s">
        <v>26</v>
      </c>
      <c r="B28" s="19">
        <v>2024343.33</v>
      </c>
      <c r="C28" s="19">
        <v>1954309.31</v>
      </c>
      <c r="D28" s="19">
        <v>1686110.51</v>
      </c>
      <c r="E28" s="19">
        <v>1188512.51</v>
      </c>
      <c r="F28" s="19">
        <v>1988668.68</v>
      </c>
      <c r="G28" s="19">
        <v>1343158.79</v>
      </c>
      <c r="H28" s="19">
        <v>1647956.27</v>
      </c>
      <c r="I28" s="19">
        <v>2833591.88</v>
      </c>
      <c r="J28" s="19">
        <v>4663.46</v>
      </c>
      <c r="K28" s="19">
        <v>1560229.08</v>
      </c>
      <c r="L28" s="19">
        <v>1252578.73</v>
      </c>
      <c r="M28" s="19">
        <v>3426993.24</v>
      </c>
      <c r="N28" s="19">
        <f t="shared" ref="N28:N29" si="5">SUM(B28:M28)</f>
        <v>20911115.789999999</v>
      </c>
      <c r="O28" s="18">
        <v>0</v>
      </c>
      <c r="P28" s="49"/>
    </row>
    <row r="29" spans="1:16" ht="11.25" customHeight="1" x14ac:dyDescent="0.2">
      <c r="A29" s="21" t="s">
        <v>27</v>
      </c>
      <c r="B29" s="19">
        <v>0</v>
      </c>
      <c r="C29" s="19">
        <v>0</v>
      </c>
      <c r="D29" s="19">
        <v>0</v>
      </c>
      <c r="E29" s="19">
        <v>0</v>
      </c>
      <c r="F29" s="19">
        <v>0</v>
      </c>
      <c r="G29" s="19">
        <v>0</v>
      </c>
      <c r="H29" s="19">
        <v>0</v>
      </c>
      <c r="I29" s="19">
        <v>0</v>
      </c>
      <c r="J29" s="19">
        <v>0</v>
      </c>
      <c r="K29" s="19">
        <v>0</v>
      </c>
      <c r="L29" s="19">
        <v>0</v>
      </c>
      <c r="M29" s="19">
        <v>0</v>
      </c>
      <c r="N29" s="19">
        <f t="shared" si="5"/>
        <v>0</v>
      </c>
      <c r="O29" s="18">
        <v>0</v>
      </c>
      <c r="P29" s="49"/>
    </row>
    <row r="30" spans="1:16" ht="11.25" customHeight="1" x14ac:dyDescent="0.2">
      <c r="A30" s="21" t="s">
        <v>28</v>
      </c>
      <c r="B30" s="19">
        <v>184315.01</v>
      </c>
      <c r="C30" s="19">
        <v>367268.07</v>
      </c>
      <c r="D30" s="19">
        <v>18856.949999999997</v>
      </c>
      <c r="E30" s="19">
        <v>51788.7</v>
      </c>
      <c r="F30" s="19">
        <v>673092.14</v>
      </c>
      <c r="G30" s="19">
        <v>46058.09</v>
      </c>
      <c r="H30" s="19">
        <v>657546.67000000004</v>
      </c>
      <c r="I30" s="19">
        <v>1745326.4999999998</v>
      </c>
      <c r="J30" s="19">
        <v>384029.11999999918</v>
      </c>
      <c r="K30" s="19">
        <v>600964.75999999966</v>
      </c>
      <c r="L30" s="19">
        <v>1165263.5200000005</v>
      </c>
      <c r="M30" s="19">
        <v>165943.19</v>
      </c>
      <c r="N30" s="19">
        <f>SUM(B30:M30)</f>
        <v>6060452.7199999997</v>
      </c>
      <c r="O30" s="18">
        <v>0</v>
      </c>
      <c r="P30" s="49"/>
    </row>
    <row r="31" spans="1:16" ht="11.25" customHeight="1" x14ac:dyDescent="0.2">
      <c r="A31" s="22" t="s">
        <v>29</v>
      </c>
      <c r="B31" s="24">
        <v>70924261.700000003</v>
      </c>
      <c r="C31" s="24">
        <v>71010893.319999993</v>
      </c>
      <c r="D31" s="24">
        <v>70680080.769999996</v>
      </c>
      <c r="E31" s="24">
        <v>70695071.510000005</v>
      </c>
      <c r="F31" s="24">
        <v>10998175.16</v>
      </c>
      <c r="G31" s="24">
        <v>0</v>
      </c>
      <c r="H31" s="24">
        <v>0</v>
      </c>
      <c r="I31" s="24">
        <v>173173.46000000002</v>
      </c>
      <c r="J31" s="24">
        <v>0</v>
      </c>
      <c r="K31" s="24">
        <v>0</v>
      </c>
      <c r="L31" s="24">
        <v>70505205.459999993</v>
      </c>
      <c r="M31" s="24">
        <v>70428950.459999993</v>
      </c>
      <c r="N31" s="19">
        <f>SUM(B31:M31)</f>
        <v>435415811.83999991</v>
      </c>
      <c r="O31" s="23">
        <v>0</v>
      </c>
      <c r="P31" s="49"/>
    </row>
    <row r="32" spans="1:16" ht="11.25" customHeight="1" x14ac:dyDescent="0.2">
      <c r="A32" s="25" t="s">
        <v>30</v>
      </c>
      <c r="B32" s="46">
        <f t="shared" ref="B32:O32" si="6">B18-B27</f>
        <v>297964346.04999995</v>
      </c>
      <c r="C32" s="46">
        <f t="shared" si="6"/>
        <v>330994123.19</v>
      </c>
      <c r="D32" s="46">
        <f t="shared" si="6"/>
        <v>302185880.48000002</v>
      </c>
      <c r="E32" s="46">
        <f t="shared" si="6"/>
        <v>299731282.91999996</v>
      </c>
      <c r="F32" s="46">
        <f t="shared" si="6"/>
        <v>360670408.16000003</v>
      </c>
      <c r="G32" s="46">
        <f t="shared" si="6"/>
        <v>372653814.89999998</v>
      </c>
      <c r="H32" s="46">
        <f t="shared" si="6"/>
        <v>371463388.84999996</v>
      </c>
      <c r="I32" s="46">
        <f t="shared" si="6"/>
        <v>614304295.38999999</v>
      </c>
      <c r="J32" s="46">
        <f t="shared" si="6"/>
        <v>473056812.01000005</v>
      </c>
      <c r="K32" s="46">
        <f t="shared" si="6"/>
        <v>371729816.30000001</v>
      </c>
      <c r="L32" s="46">
        <f t="shared" si="6"/>
        <v>302587125.48000008</v>
      </c>
      <c r="M32" s="46">
        <f t="shared" si="6"/>
        <v>303064244.91000003</v>
      </c>
      <c r="N32" s="50">
        <f>N18-N27</f>
        <v>4400405538.6400013</v>
      </c>
      <c r="O32" s="46">
        <f t="shared" si="6"/>
        <v>0</v>
      </c>
    </row>
    <row r="33" spans="1:15" ht="11.25" customHeight="1" x14ac:dyDescent="0.2">
      <c r="A33" s="26"/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8"/>
    </row>
    <row r="34" spans="1:15" ht="11.25" customHeight="1" x14ac:dyDescent="0.2">
      <c r="A34" s="54" t="s">
        <v>31</v>
      </c>
      <c r="B34" s="55"/>
      <c r="C34" s="55"/>
      <c r="D34" s="55"/>
      <c r="E34" s="55"/>
      <c r="F34" s="54" t="s">
        <v>32</v>
      </c>
      <c r="G34" s="55"/>
      <c r="H34" s="55"/>
      <c r="I34" s="55"/>
      <c r="J34" s="55"/>
      <c r="K34" s="55"/>
      <c r="L34" s="55"/>
      <c r="M34" s="54" t="s">
        <v>33</v>
      </c>
      <c r="N34" s="55"/>
      <c r="O34" s="56"/>
    </row>
    <row r="35" spans="1:15" ht="11.25" customHeight="1" x14ac:dyDescent="0.2">
      <c r="A35" s="26" t="s">
        <v>34</v>
      </c>
      <c r="B35" s="29"/>
      <c r="C35" s="29"/>
      <c r="D35" s="29"/>
      <c r="E35" s="29"/>
      <c r="F35" s="30"/>
      <c r="G35" s="29"/>
      <c r="H35" s="31"/>
      <c r="I35" s="31"/>
      <c r="J35" s="31"/>
      <c r="K35" s="31"/>
      <c r="L35" s="32">
        <v>1137751621000</v>
      </c>
      <c r="M35" s="71" t="s">
        <v>35</v>
      </c>
      <c r="N35" s="72"/>
      <c r="O35" s="73"/>
    </row>
    <row r="36" spans="1:15" ht="12.75" x14ac:dyDescent="0.2">
      <c r="A36" s="33" t="s">
        <v>36</v>
      </c>
      <c r="B36" s="34"/>
      <c r="C36" s="34"/>
      <c r="D36" s="34"/>
      <c r="E36" s="34"/>
      <c r="F36" s="35"/>
      <c r="G36" s="34"/>
      <c r="H36" s="36"/>
      <c r="I36" s="36"/>
      <c r="J36" s="36"/>
      <c r="K36" s="36"/>
      <c r="L36" s="43">
        <f>N32+O32</f>
        <v>4400405538.6400013</v>
      </c>
      <c r="M36" s="35"/>
      <c r="N36" s="36"/>
      <c r="O36" s="45">
        <f>L36/L35*100</f>
        <v>0.38676328448316061</v>
      </c>
    </row>
    <row r="37" spans="1:15" ht="11.25" customHeight="1" x14ac:dyDescent="0.2">
      <c r="A37" s="74" t="s">
        <v>37</v>
      </c>
      <c r="B37" s="75"/>
      <c r="C37" s="75"/>
      <c r="D37" s="75"/>
      <c r="E37" s="76"/>
      <c r="F37" s="26"/>
      <c r="G37" s="27"/>
      <c r="H37" s="27"/>
      <c r="I37" s="27"/>
      <c r="J37" s="27"/>
      <c r="K37" s="27"/>
      <c r="L37" s="32">
        <f>L35*O37/100</f>
        <v>13766794614.1</v>
      </c>
      <c r="M37" s="26"/>
      <c r="N37" s="27"/>
      <c r="O37" s="44">
        <v>1.21</v>
      </c>
    </row>
    <row r="38" spans="1:15" ht="11.25" customHeight="1" x14ac:dyDescent="0.2">
      <c r="A38" s="26" t="s">
        <v>38</v>
      </c>
      <c r="B38" s="27"/>
      <c r="C38" s="27"/>
      <c r="D38" s="27"/>
      <c r="E38" s="27"/>
      <c r="F38" s="26"/>
      <c r="G38" s="27"/>
      <c r="H38" s="27"/>
      <c r="I38" s="27"/>
      <c r="J38" s="27"/>
      <c r="K38" s="27"/>
      <c r="L38" s="32">
        <f>L35*O38/100</f>
        <v>13078454883.395</v>
      </c>
      <c r="M38" s="26"/>
      <c r="N38" s="27"/>
      <c r="O38" s="44">
        <v>1.1495</v>
      </c>
    </row>
    <row r="39" spans="1:15" ht="11.25" customHeight="1" x14ac:dyDescent="0.2">
      <c r="A39" s="26" t="s">
        <v>39</v>
      </c>
      <c r="B39" s="27"/>
      <c r="C39" s="27"/>
      <c r="D39" s="27"/>
      <c r="E39" s="27"/>
      <c r="F39" s="26"/>
      <c r="G39" s="27"/>
      <c r="H39" s="27"/>
      <c r="I39" s="27"/>
      <c r="J39" s="27"/>
      <c r="K39" s="27"/>
      <c r="L39" s="32">
        <f>L35*O39/100</f>
        <v>12390115152.690001</v>
      </c>
      <c r="M39" s="26"/>
      <c r="N39" s="27"/>
      <c r="O39" s="44">
        <v>1.089</v>
      </c>
    </row>
    <row r="40" spans="1:15" ht="11.25" customHeight="1" x14ac:dyDescent="0.2">
      <c r="A40" s="38" t="s">
        <v>61</v>
      </c>
      <c r="B40" s="37"/>
      <c r="C40" s="37"/>
      <c r="D40" s="37"/>
      <c r="E40" s="37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ht="12.75" x14ac:dyDescent="0.2">
      <c r="A41" s="70" t="s">
        <v>40</v>
      </c>
      <c r="B41" s="70"/>
      <c r="C41" s="70"/>
      <c r="D41" s="70"/>
      <c r="E41" s="70"/>
      <c r="F41" s="70"/>
      <c r="G41" s="70"/>
      <c r="H41" s="70"/>
      <c r="I41" s="70"/>
      <c r="J41" s="70"/>
      <c r="K41" s="70"/>
      <c r="L41" s="70"/>
      <c r="M41" s="70"/>
      <c r="N41" s="70"/>
      <c r="O41" s="70"/>
    </row>
    <row r="42" spans="1:15" ht="11.25" customHeight="1" x14ac:dyDescent="0.2">
      <c r="A42" s="69" t="s">
        <v>51</v>
      </c>
      <c r="B42" s="69"/>
      <c r="C42" s="69"/>
      <c r="D42" s="69"/>
      <c r="E42" s="69"/>
      <c r="F42" s="69"/>
      <c r="G42" s="69"/>
      <c r="H42" s="47"/>
      <c r="I42" s="47"/>
      <c r="J42" s="47"/>
      <c r="K42" s="47"/>
      <c r="L42" s="47"/>
      <c r="M42" s="47"/>
      <c r="N42" s="47"/>
      <c r="O42" s="47"/>
    </row>
    <row r="43" spans="1:15" ht="11.25" customHeight="1" x14ac:dyDescent="0.2">
      <c r="A43" s="70" t="s">
        <v>52</v>
      </c>
      <c r="B43" s="70"/>
      <c r="C43" s="70"/>
      <c r="D43" s="70"/>
      <c r="E43" s="70"/>
      <c r="F43" s="70"/>
      <c r="G43" s="70"/>
      <c r="H43" s="70"/>
      <c r="I43" s="70"/>
      <c r="J43" s="70"/>
      <c r="K43" s="70"/>
      <c r="L43" s="70"/>
      <c r="M43" s="70"/>
      <c r="N43" s="70"/>
      <c r="O43" s="70"/>
    </row>
    <row r="44" spans="1:15" ht="25.5" customHeight="1" x14ac:dyDescent="0.25">
      <c r="A44" s="48"/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</row>
    <row r="45" spans="1:15" ht="53.25" customHeight="1" x14ac:dyDescent="0.25">
      <c r="A45" s="51" t="s">
        <v>53</v>
      </c>
      <c r="B45" s="51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51"/>
    </row>
    <row r="46" spans="1:15" ht="53.25" customHeight="1" x14ac:dyDescent="0.25">
      <c r="A46" s="51" t="s">
        <v>62</v>
      </c>
      <c r="B46" s="51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51"/>
    </row>
    <row r="47" spans="1:15" ht="52.5" customHeight="1" x14ac:dyDescent="0.25">
      <c r="A47" s="51" t="s">
        <v>54</v>
      </c>
      <c r="B47" s="51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51"/>
    </row>
  </sheetData>
  <mergeCells count="32">
    <mergeCell ref="A46:O46"/>
    <mergeCell ref="A43:O43"/>
    <mergeCell ref="M35:O35"/>
    <mergeCell ref="A37:E37"/>
    <mergeCell ref="A41:O41"/>
    <mergeCell ref="A45:O45"/>
    <mergeCell ref="J14:J17"/>
    <mergeCell ref="K14:K17"/>
    <mergeCell ref="L14:L17"/>
    <mergeCell ref="M14:M17"/>
    <mergeCell ref="A42:G42"/>
    <mergeCell ref="E14:E17"/>
    <mergeCell ref="F14:F17"/>
    <mergeCell ref="G14:G17"/>
    <mergeCell ref="H14:H17"/>
    <mergeCell ref="I14:I17"/>
    <mergeCell ref="A47:O47"/>
    <mergeCell ref="A8:O8"/>
    <mergeCell ref="A3:O3"/>
    <mergeCell ref="A4:O4"/>
    <mergeCell ref="A5:O5"/>
    <mergeCell ref="A6:O6"/>
    <mergeCell ref="A7:O7"/>
    <mergeCell ref="A34:E34"/>
    <mergeCell ref="F34:L34"/>
    <mergeCell ref="M34:O34"/>
    <mergeCell ref="B11:O11"/>
    <mergeCell ref="B12:O12"/>
    <mergeCell ref="B13:N13"/>
    <mergeCell ref="B14:B17"/>
    <mergeCell ref="C14:C17"/>
    <mergeCell ref="D14:D17"/>
  </mergeCells>
  <pageMargins left="0.511811024" right="0.511811024" top="0.78740157499999996" bottom="0.78740157499999996" header="0.31496062000000002" footer="0.31496062000000002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Anexo 1 Pessoal União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Karlo Eric Galvão Dantas</cp:lastModifiedBy>
  <cp:lastPrinted>2022-05-24T14:37:15Z</cp:lastPrinted>
  <dcterms:created xsi:type="dcterms:W3CDTF">2021-05-12T13:36:33Z</dcterms:created>
  <dcterms:modified xsi:type="dcterms:W3CDTF">2022-05-24T16:05:21Z</dcterms:modified>
</cp:coreProperties>
</file>