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uelo\2023\RGF\1Q_2023\DEFINITIVO\"/>
    </mc:Choice>
  </mc:AlternateContent>
  <bookViews>
    <workbookView xWindow="0" yWindow="0" windowWidth="20490" windowHeight="7320"/>
  </bookViews>
  <sheets>
    <sheet name="Anexo 1 Pessoal União" sheetId="1" r:id="rId1"/>
    <sheet name="Plan1" sheetId="2" r:id="rId2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O19" i="1"/>
  <c r="B27" i="1" l="1"/>
  <c r="C27" i="1"/>
  <c r="D27" i="1"/>
  <c r="E27" i="1"/>
  <c r="F27" i="1"/>
  <c r="G27" i="1"/>
  <c r="H27" i="1"/>
  <c r="I27" i="1"/>
  <c r="J27" i="1"/>
  <c r="K27" i="1"/>
  <c r="L27" i="1"/>
  <c r="M27" i="1"/>
  <c r="J22" i="1" l="1"/>
  <c r="K22" i="1"/>
  <c r="L22" i="1"/>
  <c r="M22" i="1"/>
  <c r="J19" i="1"/>
  <c r="K19" i="1"/>
  <c r="L19" i="1"/>
  <c r="M19" i="1"/>
  <c r="J18" i="1" l="1"/>
  <c r="K18" i="1"/>
  <c r="M18" i="1"/>
  <c r="L18" i="1"/>
  <c r="I22" i="1"/>
  <c r="H22" i="1"/>
  <c r="G22" i="1"/>
  <c r="F22" i="1"/>
  <c r="E22" i="1"/>
  <c r="D22" i="1"/>
  <c r="C22" i="1"/>
  <c r="B22" i="1"/>
  <c r="I19" i="1"/>
  <c r="H19" i="1"/>
  <c r="G19" i="1"/>
  <c r="F19" i="1"/>
  <c r="E19" i="1"/>
  <c r="D19" i="1"/>
  <c r="C19" i="1"/>
  <c r="B19" i="1"/>
  <c r="B18" i="1" l="1"/>
  <c r="B32" i="1" s="1"/>
  <c r="G18" i="1"/>
  <c r="C18" i="1"/>
  <c r="I18" i="1"/>
  <c r="D18" i="1"/>
  <c r="E18" i="1"/>
  <c r="E32" i="1" s="1"/>
  <c r="F18" i="1"/>
  <c r="H18" i="1"/>
  <c r="N31" i="1"/>
  <c r="N28" i="1"/>
  <c r="N29" i="1"/>
  <c r="L39" i="1" l="1"/>
  <c r="N22" i="1"/>
  <c r="N24" i="1"/>
  <c r="N23" i="1"/>
  <c r="N19" i="1"/>
  <c r="N21" i="1"/>
  <c r="N20" i="1"/>
  <c r="N30" i="1" l="1"/>
  <c r="L37" i="1" l="1"/>
  <c r="L38" i="1"/>
  <c r="O32" i="1" l="1"/>
  <c r="M32" i="1"/>
  <c r="F32" i="1"/>
  <c r="K32" i="1" l="1"/>
  <c r="L32" i="1"/>
  <c r="C32" i="1"/>
  <c r="D32" i="1"/>
  <c r="N27" i="1"/>
  <c r="G32" i="1"/>
  <c r="H32" i="1"/>
  <c r="I32" i="1"/>
  <c r="J32" i="1"/>
  <c r="N18" i="1"/>
  <c r="N32" i="1" l="1"/>
  <c r="L36" i="1" s="1"/>
  <c r="O36" i="1" s="1"/>
</calcChain>
</file>

<file path=xl/sharedStrings.xml><?xml version="1.0" encoding="utf-8"?>
<sst xmlns="http://schemas.openxmlformats.org/spreadsheetml/2006/main" count="67" uniqueCount="67">
  <si>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</si>
  <si>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</si>
  <si>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</si>
  <si>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</si>
  <si>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</si>
  <si>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</si>
  <si>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</si>
  <si>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</si>
  <si>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</si>
  <si>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</si>
  <si>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</si>
  <si>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</si>
  <si>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</si>
  <si>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</si>
  <si>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</si>
  <si>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</si>
  <si>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</si>
  <si>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</si>
  <si>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</si>
  <si>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</si>
  <si>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</si>
  <si>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</si>
  <si>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</si>
  <si>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</si>
  <si>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 Despesa com Pessoal não Executada Orçamentariamente </t>
  </si>
  <si>
    <t xml:space="preserve">DESPESAS NÃO COMPUTADAS (II) (§ 1º do art. 19 da LRF) 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</si>
  <si>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</si>
  <si>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</si>
  <si>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</si>
  <si>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</si>
  <si>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</si>
  <si>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</si>
  <si>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% SOBRE A RCL </t>
  </si>
  <si>
    <t>RECEITA CORRENTE LÍQUIDA - RCL (IV)</t>
  </si>
  <si>
    <t>-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</si>
  <si>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</si>
  <si>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</si>
  <si>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</si>
  <si>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</si>
  <si>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</si>
  <si>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UNIÃO - PODER LEGISLATIVO</t>
  </si>
  <si>
    <t>CÂMARA DOS DEPUTADOS</t>
  </si>
  <si>
    <t xml:space="preserve">NOTA: </t>
  </si>
  <si>
    <t>Despesas de Exercícios Anteriores de período anterior ao da apuração: Considera como dedutíveis, em cumprimento do Acórdão nº 3241/2020 - TCU - Plenário, apenas as despesas de exercícios anteriores (DEA) cuja competência não esteja compreendida no período de apuração do relatório.</t>
  </si>
  <si>
    <t xml:space="preserve">CELSO DE BARROS CORREIA NETO
Diretor-Geral
</t>
  </si>
  <si>
    <t>Jan/22</t>
  </si>
  <si>
    <t>Fev/22</t>
  </si>
  <si>
    <t>Mar/22</t>
  </si>
  <si>
    <t>Abr/22</t>
  </si>
  <si>
    <t>Mai/22</t>
  </si>
  <si>
    <t>Jun/22</t>
  </si>
  <si>
    <t>Jul/22</t>
  </si>
  <si>
    <t>Ago/22</t>
  </si>
  <si>
    <t>Set/22</t>
  </si>
  <si>
    <t>Out/22</t>
  </si>
  <si>
    <t>Nov/22</t>
  </si>
  <si>
    <t>Dez/22</t>
  </si>
  <si>
    <t>MAIO/2022 A ABRIL/2023</t>
  </si>
  <si>
    <t>(Maio/2022 a Abril/2023)</t>
  </si>
  <si>
    <t>Jan/23</t>
  </si>
  <si>
    <t>Fev/23</t>
  </si>
  <si>
    <t>Mar/23</t>
  </si>
  <si>
    <t>Abr/23</t>
  </si>
  <si>
    <t>Indenizações por Demissão e Incentivos à Demissão Voluntária e Deduções Constitucionais</t>
  </si>
  <si>
    <t xml:space="preserve">FONTE: SIAFI/ME/STN, 17/MAI/2023, 11:00 hs. </t>
  </si>
  <si>
    <t xml:space="preserve">LÍLIA RIBEIRO FERNANDES
Secretária de Controle Interno
</t>
  </si>
  <si>
    <t xml:space="preserve">EVANDRO LOPES COSTA
Diretor de Finanças, Orçamento e Contabilidade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</si>
</sst>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_);[Red]\(&quot;R$ &quot;#,##0.00\)"/>
    <numFmt numFmtId="165" formatCode="0.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3" fillId="0" borderId="4" xfId="1" applyFont="1" applyBorder="1"/>
    <xf numFmtId="0" fontId="3" fillId="0" borderId="4" xfId="1" applyFont="1" applyBorder="1" applyAlignment="1">
      <alignment horizontal="left"/>
    </xf>
    <xf numFmtId="4" fontId="3" fillId="0" borderId="13" xfId="1" applyNumberFormat="1" applyFont="1" applyBorder="1"/>
    <xf numFmtId="0" fontId="3" fillId="0" borderId="4" xfId="1" applyFont="1" applyBorder="1" applyAlignment="1">
      <alignment horizontal="left" wrapText="1"/>
    </xf>
    <xf numFmtId="0" fontId="3" fillId="0" borderId="4" xfId="1" applyFont="1" applyBorder="1" applyAlignment="1">
      <alignment horizontal="left" indent="1"/>
    </xf>
    <xf numFmtId="0" fontId="3" fillId="0" borderId="5" xfId="1" applyFont="1" applyBorder="1" applyAlignment="1">
      <alignment horizontal="left" indent="1"/>
    </xf>
    <xf numFmtId="0" fontId="3" fillId="2" borderId="4" xfId="1" applyFont="1" applyFill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4" fontId="3" fillId="0" borderId="9" xfId="1" applyNumberFormat="1" applyFont="1" applyBorder="1"/>
    <xf numFmtId="4" fontId="3" fillId="0" borderId="10" xfId="1" applyNumberFormat="1" applyFont="1" applyBorder="1"/>
    <xf numFmtId="0" fontId="3" fillId="2" borderId="8" xfId="1" applyFont="1" applyFill="1" applyBorder="1"/>
    <xf numFmtId="0" fontId="4" fillId="2" borderId="9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3" fillId="2" borderId="9" xfId="1" applyFont="1" applyFill="1" applyBorder="1"/>
    <xf numFmtId="0" fontId="3" fillId="0" borderId="2" xfId="1" applyFont="1" applyBorder="1"/>
    <xf numFmtId="0" fontId="3" fillId="0" borderId="2" xfId="1" applyNumberFormat="1" applyFont="1" applyFill="1" applyBorder="1" applyAlignment="1"/>
    <xf numFmtId="4" fontId="4" fillId="0" borderId="11" xfId="1" applyNumberFormat="1" applyFont="1" applyBorder="1"/>
    <xf numFmtId="4" fontId="4" fillId="0" borderId="1" xfId="1" applyNumberFormat="1" applyFont="1" applyBorder="1"/>
    <xf numFmtId="4" fontId="4" fillId="0" borderId="13" xfId="1" applyNumberFormat="1" applyFont="1" applyBorder="1"/>
    <xf numFmtId="4" fontId="4" fillId="0" borderId="4" xfId="1" applyNumberFormat="1" applyFont="1" applyBorder="1"/>
    <xf numFmtId="4" fontId="3" fillId="2" borderId="10" xfId="1" applyNumberFormat="1" applyFont="1" applyFill="1" applyBorder="1"/>
    <xf numFmtId="165" fontId="3" fillId="0" borderId="10" xfId="1" applyNumberFormat="1" applyFont="1" applyBorder="1"/>
    <xf numFmtId="165" fontId="3" fillId="2" borderId="10" xfId="1" applyNumberFormat="1" applyFont="1" applyFill="1" applyBorder="1"/>
    <xf numFmtId="4" fontId="4" fillId="2" borderId="14" xfId="1" applyNumberFormat="1" applyFont="1" applyFill="1" applyBorder="1"/>
    <xf numFmtId="0" fontId="3" fillId="0" borderId="0" xfId="1" applyFont="1" applyProtection="1">
      <protection locked="0"/>
    </xf>
    <xf numFmtId="0" fontId="0" fillId="0" borderId="0" xfId="0" applyProtection="1">
      <protection locked="0"/>
    </xf>
    <xf numFmtId="4" fontId="1" fillId="0" borderId="0" xfId="1" applyNumberFormat="1"/>
    <xf numFmtId="4" fontId="4" fillId="2" borderId="15" xfId="1" applyNumberFormat="1" applyFont="1" applyFill="1" applyBorder="1"/>
    <xf numFmtId="4" fontId="3" fillId="0" borderId="4" xfId="1" applyNumberFormat="1" applyFont="1" applyBorder="1"/>
    <xf numFmtId="4" fontId="3" fillId="0" borderId="4" xfId="1" applyNumberFormat="1" applyFont="1" applyFill="1" applyBorder="1"/>
    <xf numFmtId="4" fontId="3" fillId="0" borderId="5" xfId="1" applyNumberFormat="1" applyFont="1" applyBorder="1"/>
    <xf numFmtId="4" fontId="3" fillId="0" borderId="14" xfId="1" applyNumberFormat="1" applyFont="1" applyBorder="1"/>
    <xf numFmtId="0" fontId="0" fillId="0" borderId="0" xfId="0" applyAlignment="1" applyProtection="1">
      <alignment horizontal="center" wrapText="1"/>
      <protection locked="0"/>
    </xf>
    <xf numFmtId="0" fontId="3" fillId="0" borderId="0" xfId="1" applyFont="1" applyAlignment="1">
      <alignment horizontal="left" wrapText="1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8" xfId="1" applyFont="1" applyBorder="1" applyAlignment="1"/>
    <xf numFmtId="0" fontId="3" fillId="0" borderId="9" xfId="1" applyFont="1" applyBorder="1" applyAlignment="1"/>
    <xf numFmtId="0" fontId="3" fillId="0" borderId="10" xfId="1" applyFont="1" applyBorder="1" applyAlignment="1"/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horizontal="left" wrapText="1"/>
      <protection locked="0"/>
    </xf>
    <xf numFmtId="0" fontId="3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tabSelected="1" topLeftCell="A7" zoomScaleNormal="100" workbookViewId="0">
      <selection activeCell="L36" sqref="L36"/>
    </sheetView>
  </sheetViews>
  <sheetFormatPr defaultColWidth="9.140625" defaultRowHeight="11.25" customHeight="1" x14ac:dyDescent="0.2"/>
  <cols>
    <col min="1" max="1" width="63.7109375" style="3" customWidth="1"/>
    <col min="2" max="2" width="11.7109375" style="3" bestFit="1" customWidth="1"/>
    <col min="3" max="11" width="12.5703125" style="3" customWidth="1"/>
    <col min="12" max="12" width="16.140625" style="3" bestFit="1" customWidth="1"/>
    <col min="13" max="13" width="12.5703125" style="3" customWidth="1"/>
    <col min="14" max="14" width="13.140625" style="3" bestFit="1" customWidth="1"/>
    <col min="15" max="15" width="15.42578125" style="3" customWidth="1"/>
    <col min="16" max="16" width="13.85546875" style="3" bestFit="1" customWidth="1"/>
    <col min="17" max="16384" width="9.140625" style="3"/>
  </cols>
  <sheetData>
    <row r="1" spans="1:15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 x14ac:dyDescent="0.2">
      <c r="A3" s="64" t="s">
        <v>40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11.25" customHeight="1" x14ac:dyDescent="0.2">
      <c r="A4" s="64" t="s">
        <v>41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11.25" customHeight="1" x14ac:dyDescent="0.2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ht="11.25" customHeight="1" x14ac:dyDescent="0.2">
      <c r="A6" s="65" t="s">
        <v>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11.25" customHeight="1" x14ac:dyDescent="0.2">
      <c r="A7" s="64" t="s">
        <v>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5" ht="11.25" customHeight="1" x14ac:dyDescent="0.2">
      <c r="A8" s="64" t="s">
        <v>57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1:15" ht="11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1.25" customHeight="1" x14ac:dyDescent="0.2">
      <c r="A10" s="2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>
        <v>1</v>
      </c>
    </row>
    <row r="11" spans="1:15" ht="11.25" customHeight="1" x14ac:dyDescent="0.2">
      <c r="A11" s="6"/>
      <c r="B11" s="69" t="s">
        <v>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</row>
    <row r="12" spans="1:15" ht="11.25" customHeight="1" x14ac:dyDescent="0.2">
      <c r="A12" s="7"/>
      <c r="B12" s="72" t="s">
        <v>58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4"/>
    </row>
    <row r="13" spans="1:15" ht="11.25" customHeight="1" x14ac:dyDescent="0.2">
      <c r="A13" s="7" t="s">
        <v>5</v>
      </c>
      <c r="B13" s="75" t="s">
        <v>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7"/>
      <c r="O13" s="8" t="s">
        <v>7</v>
      </c>
    </row>
    <row r="14" spans="1:15" ht="11.25" customHeight="1" x14ac:dyDescent="0.2">
      <c r="A14" s="7"/>
      <c r="B14" s="60" t="s">
        <v>49</v>
      </c>
      <c r="C14" s="60" t="s">
        <v>50</v>
      </c>
      <c r="D14" s="60" t="s">
        <v>51</v>
      </c>
      <c r="E14" s="60" t="s">
        <v>52</v>
      </c>
      <c r="F14" s="60" t="s">
        <v>53</v>
      </c>
      <c r="G14" s="60" t="s">
        <v>54</v>
      </c>
      <c r="H14" s="60" t="s">
        <v>55</v>
      </c>
      <c r="I14" s="60" t="s">
        <v>56</v>
      </c>
      <c r="J14" s="60" t="s">
        <v>59</v>
      </c>
      <c r="K14" s="60" t="s">
        <v>60</v>
      </c>
      <c r="L14" s="60" t="s">
        <v>61</v>
      </c>
      <c r="M14" s="60" t="s">
        <v>62</v>
      </c>
      <c r="N14" s="9" t="s">
        <v>8</v>
      </c>
      <c r="O14" s="10" t="s">
        <v>9</v>
      </c>
    </row>
    <row r="15" spans="1:15" ht="11.25" customHeight="1" x14ac:dyDescent="0.2">
      <c r="A15" s="7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11" t="s">
        <v>10</v>
      </c>
      <c r="O15" s="10" t="s">
        <v>11</v>
      </c>
    </row>
    <row r="16" spans="1:15" ht="11.25" customHeight="1" x14ac:dyDescent="0.2">
      <c r="A16" s="7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11" t="s">
        <v>12</v>
      </c>
      <c r="O16" s="12" t="s">
        <v>13</v>
      </c>
    </row>
    <row r="17" spans="1:16" ht="11.25" customHeight="1" x14ac:dyDescent="0.2">
      <c r="A17" s="13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14" t="s">
        <v>14</v>
      </c>
      <c r="O17" s="15" t="s">
        <v>15</v>
      </c>
    </row>
    <row r="18" spans="1:16" ht="11.25" customHeight="1" x14ac:dyDescent="0.2">
      <c r="A18" s="16" t="s">
        <v>16</v>
      </c>
      <c r="B18" s="36">
        <f t="shared" ref="B18:M18" si="0">B19+B22+B25</f>
        <v>373728652.88</v>
      </c>
      <c r="C18" s="36">
        <f t="shared" si="0"/>
        <v>402946099.84000003</v>
      </c>
      <c r="D18" s="36">
        <f t="shared" si="0"/>
        <v>376966244.67999995</v>
      </c>
      <c r="E18" s="36">
        <f t="shared" si="0"/>
        <v>372545774.32999998</v>
      </c>
      <c r="F18" s="36">
        <f t="shared" si="0"/>
        <v>370855812.13</v>
      </c>
      <c r="G18" s="36">
        <f t="shared" si="0"/>
        <v>347929545.35000002</v>
      </c>
      <c r="H18" s="36">
        <f t="shared" si="0"/>
        <v>369854999.19</v>
      </c>
      <c r="I18" s="36">
        <f t="shared" si="0"/>
        <v>600369961.21000004</v>
      </c>
      <c r="J18" s="36">
        <f t="shared" si="0"/>
        <v>454491444.91999996</v>
      </c>
      <c r="K18" s="36">
        <f t="shared" si="0"/>
        <v>406553719.75</v>
      </c>
      <c r="L18" s="36">
        <f t="shared" si="0"/>
        <v>381347655.5</v>
      </c>
      <c r="M18" s="36">
        <f t="shared" si="0"/>
        <v>391737043.70999998</v>
      </c>
      <c r="N18" s="37">
        <f t="shared" ref="N18:N24" si="1">SUM(B18:M18)</f>
        <v>4849326953.4900007</v>
      </c>
      <c r="O18" s="36">
        <f>O19+O22</f>
        <v>24981647.43</v>
      </c>
    </row>
    <row r="19" spans="1:16" ht="11.25" customHeight="1" x14ac:dyDescent="0.2">
      <c r="A19" s="17" t="s">
        <v>17</v>
      </c>
      <c r="B19" s="38">
        <f t="shared" ref="B19:M19" si="2">B20+B21</f>
        <v>227369853.65000001</v>
      </c>
      <c r="C19" s="38">
        <f t="shared" si="2"/>
        <v>257296404.57000002</v>
      </c>
      <c r="D19" s="38">
        <f t="shared" si="2"/>
        <v>231195745.59</v>
      </c>
      <c r="E19" s="38">
        <f t="shared" si="2"/>
        <v>226975201.69</v>
      </c>
      <c r="F19" s="38">
        <f t="shared" si="2"/>
        <v>225930562.61000001</v>
      </c>
      <c r="G19" s="38">
        <f t="shared" si="2"/>
        <v>203430898.09999999</v>
      </c>
      <c r="H19" s="38">
        <f t="shared" si="2"/>
        <v>224743410.93000001</v>
      </c>
      <c r="I19" s="38">
        <f t="shared" si="2"/>
        <v>374229145.21000004</v>
      </c>
      <c r="J19" s="38">
        <f t="shared" si="2"/>
        <v>250337740.24999997</v>
      </c>
      <c r="K19" s="38">
        <f t="shared" si="2"/>
        <v>254969647.58999997</v>
      </c>
      <c r="L19" s="38">
        <f t="shared" si="2"/>
        <v>228386298.46000001</v>
      </c>
      <c r="M19" s="38">
        <f t="shared" si="2"/>
        <v>234612261.20999998</v>
      </c>
      <c r="N19" s="39">
        <f t="shared" si="1"/>
        <v>2939477169.8600001</v>
      </c>
      <c r="O19" s="38">
        <f>O20+O21</f>
        <v>24981647.43</v>
      </c>
    </row>
    <row r="20" spans="1:16" ht="11.25" customHeight="1" x14ac:dyDescent="0.2">
      <c r="A20" s="17" t="s">
        <v>18</v>
      </c>
      <c r="B20" s="48">
        <v>187612180.18000001</v>
      </c>
      <c r="C20" s="48">
        <v>217486043.57000002</v>
      </c>
      <c r="D20" s="48">
        <v>191151218.21000001</v>
      </c>
      <c r="E20" s="48">
        <v>186937432.46000001</v>
      </c>
      <c r="F20" s="48">
        <v>186105958.21000004</v>
      </c>
      <c r="G20" s="48">
        <v>181540168.28</v>
      </c>
      <c r="H20" s="48">
        <v>185988183.57000002</v>
      </c>
      <c r="I20" s="48">
        <v>307218451.19000006</v>
      </c>
      <c r="J20" s="48">
        <v>233481753.87999997</v>
      </c>
      <c r="K20" s="48">
        <v>219054958.80999997</v>
      </c>
      <c r="L20" s="48">
        <v>194815218.59</v>
      </c>
      <c r="M20" s="48">
        <v>199869795.17999998</v>
      </c>
      <c r="N20" s="48">
        <f t="shared" si="1"/>
        <v>2491261362.1299996</v>
      </c>
      <c r="O20" s="18">
        <v>0</v>
      </c>
    </row>
    <row r="21" spans="1:16" ht="11.25" customHeight="1" x14ac:dyDescent="0.2">
      <c r="A21" s="17" t="s">
        <v>19</v>
      </c>
      <c r="B21" s="48">
        <v>39757673.470000006</v>
      </c>
      <c r="C21" s="48">
        <v>39810361</v>
      </c>
      <c r="D21" s="48">
        <v>40044527.380000003</v>
      </c>
      <c r="E21" s="48">
        <v>40037769.230000004</v>
      </c>
      <c r="F21" s="48">
        <v>39824604.399999991</v>
      </c>
      <c r="G21" s="48">
        <v>21890729.82</v>
      </c>
      <c r="H21" s="48">
        <v>38755227.359999999</v>
      </c>
      <c r="I21" s="48">
        <v>67010694.019999996</v>
      </c>
      <c r="J21" s="48">
        <v>16855986.370000001</v>
      </c>
      <c r="K21" s="48">
        <v>35914688.780000001</v>
      </c>
      <c r="L21" s="48">
        <v>33571079.869999997</v>
      </c>
      <c r="M21" s="48">
        <v>34742466.030000001</v>
      </c>
      <c r="N21" s="48">
        <f t="shared" si="1"/>
        <v>448215807.7299999</v>
      </c>
      <c r="O21" s="18">
        <v>24981647.43</v>
      </c>
    </row>
    <row r="22" spans="1:16" ht="11.25" customHeight="1" x14ac:dyDescent="0.2">
      <c r="A22" s="17" t="s">
        <v>20</v>
      </c>
      <c r="B22" s="38">
        <f t="shared" ref="B22:M22" si="3">B23+B24</f>
        <v>146358799.22999999</v>
      </c>
      <c r="C22" s="38">
        <f t="shared" si="3"/>
        <v>145649695.27000001</v>
      </c>
      <c r="D22" s="38">
        <f t="shared" si="3"/>
        <v>145770499.08999997</v>
      </c>
      <c r="E22" s="38">
        <f t="shared" si="3"/>
        <v>145570572.63999999</v>
      </c>
      <c r="F22" s="38">
        <f t="shared" si="3"/>
        <v>144925249.52000001</v>
      </c>
      <c r="G22" s="38">
        <f t="shared" si="3"/>
        <v>144498647.25</v>
      </c>
      <c r="H22" s="38">
        <f t="shared" si="3"/>
        <v>145111588.25999999</v>
      </c>
      <c r="I22" s="38">
        <f t="shared" si="3"/>
        <v>226140816</v>
      </c>
      <c r="J22" s="38">
        <f t="shared" si="3"/>
        <v>204153704.66999999</v>
      </c>
      <c r="K22" s="38">
        <f t="shared" si="3"/>
        <v>151584072.16000003</v>
      </c>
      <c r="L22" s="38">
        <f t="shared" si="3"/>
        <v>152961357.03999999</v>
      </c>
      <c r="M22" s="38">
        <f t="shared" si="3"/>
        <v>157124782.5</v>
      </c>
      <c r="N22" s="39">
        <f t="shared" si="1"/>
        <v>1909849783.6300001</v>
      </c>
      <c r="O22" s="38">
        <v>0</v>
      </c>
    </row>
    <row r="23" spans="1:16" ht="11.25" customHeight="1" x14ac:dyDescent="0.2">
      <c r="A23" s="17" t="s">
        <v>21</v>
      </c>
      <c r="B23" s="48">
        <v>115363552.67999999</v>
      </c>
      <c r="C23" s="48">
        <v>114855376.92</v>
      </c>
      <c r="D23" s="48">
        <v>114744582.34999999</v>
      </c>
      <c r="E23" s="48">
        <v>115034501.17</v>
      </c>
      <c r="F23" s="48">
        <v>114408584.57000001</v>
      </c>
      <c r="G23" s="48">
        <v>114172048.89</v>
      </c>
      <c r="H23" s="48">
        <v>114641936.64999999</v>
      </c>
      <c r="I23" s="48">
        <v>179492060.44</v>
      </c>
      <c r="J23" s="48">
        <v>161727170.47999999</v>
      </c>
      <c r="K23" s="48">
        <v>119378955.76000002</v>
      </c>
      <c r="L23" s="48">
        <v>120744931.06</v>
      </c>
      <c r="M23" s="48">
        <v>123755383.74000001</v>
      </c>
      <c r="N23" s="48">
        <f t="shared" si="1"/>
        <v>1508319084.71</v>
      </c>
      <c r="O23" s="18">
        <v>0</v>
      </c>
    </row>
    <row r="24" spans="1:16" ht="11.25" customHeight="1" x14ac:dyDescent="0.2">
      <c r="A24" s="17" t="s">
        <v>22</v>
      </c>
      <c r="B24" s="48">
        <v>30995246.549999997</v>
      </c>
      <c r="C24" s="48">
        <v>30794318.350000001</v>
      </c>
      <c r="D24" s="48">
        <v>31025916.739999995</v>
      </c>
      <c r="E24" s="48">
        <v>30536071.469999999</v>
      </c>
      <c r="F24" s="48">
        <v>30516664.950000003</v>
      </c>
      <c r="G24" s="48">
        <v>30326598.359999999</v>
      </c>
      <c r="H24" s="48">
        <v>30469651.609999999</v>
      </c>
      <c r="I24" s="48">
        <v>46648755.559999995</v>
      </c>
      <c r="J24" s="48">
        <v>42426534.189999998</v>
      </c>
      <c r="K24" s="48">
        <v>32205116.399999999</v>
      </c>
      <c r="L24" s="48">
        <v>32216425.98</v>
      </c>
      <c r="M24" s="48">
        <v>33369398.75999999</v>
      </c>
      <c r="N24" s="48">
        <f t="shared" si="1"/>
        <v>401530698.92000002</v>
      </c>
      <c r="O24" s="18">
        <v>0</v>
      </c>
    </row>
    <row r="25" spans="1:16" ht="22.5" x14ac:dyDescent="0.2">
      <c r="A25" s="19" t="s">
        <v>23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6" ht="12.75" x14ac:dyDescent="0.2">
      <c r="A26" s="17" t="s">
        <v>24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</row>
    <row r="27" spans="1:16" ht="11.25" customHeight="1" x14ac:dyDescent="0.2">
      <c r="A27" s="16" t="s">
        <v>25</v>
      </c>
      <c r="B27" s="38">
        <f t="shared" ref="B27:M27" si="4">SUM(B28:B31)</f>
        <v>73112716.530000001</v>
      </c>
      <c r="C27" s="38">
        <f t="shared" si="4"/>
        <v>72755621.769999996</v>
      </c>
      <c r="D27" s="38">
        <f t="shared" si="4"/>
        <v>75097950.770000011</v>
      </c>
      <c r="E27" s="38">
        <f t="shared" si="4"/>
        <v>72021368.520000011</v>
      </c>
      <c r="F27" s="38">
        <f t="shared" si="4"/>
        <v>65436920.870000005</v>
      </c>
      <c r="G27" s="38">
        <f t="shared" si="4"/>
        <v>679473.79</v>
      </c>
      <c r="H27" s="38">
        <f t="shared" si="4"/>
        <v>4017795.6900000004</v>
      </c>
      <c r="I27" s="38">
        <f t="shared" si="4"/>
        <v>5835735.2200000007</v>
      </c>
      <c r="J27" s="38">
        <f t="shared" si="4"/>
        <v>1317681.299999998</v>
      </c>
      <c r="K27" s="38">
        <f t="shared" si="4"/>
        <v>111915703.45999999</v>
      </c>
      <c r="L27" s="38">
        <f t="shared" si="4"/>
        <v>81130132.439999998</v>
      </c>
      <c r="M27" s="38">
        <f t="shared" si="4"/>
        <v>77731598</v>
      </c>
      <c r="N27" s="39">
        <f>SUM(B27:M27)</f>
        <v>641052698.36000013</v>
      </c>
      <c r="O27" s="38">
        <v>0</v>
      </c>
    </row>
    <row r="28" spans="1:16" ht="11.25" customHeight="1" x14ac:dyDescent="0.2">
      <c r="A28" s="20" t="s">
        <v>63</v>
      </c>
      <c r="B28" s="48">
        <v>2039044.76</v>
      </c>
      <c r="C28" s="48">
        <v>1936597.11</v>
      </c>
      <c r="D28" s="48">
        <v>4325314.99</v>
      </c>
      <c r="E28" s="48">
        <v>1827604.02</v>
      </c>
      <c r="F28" s="48">
        <v>1911524.19</v>
      </c>
      <c r="G28" s="48">
        <v>557065.6</v>
      </c>
      <c r="H28" s="48">
        <v>3572022.91</v>
      </c>
      <c r="I28" s="48">
        <v>4711405.9400000004</v>
      </c>
      <c r="J28" s="48">
        <v>0</v>
      </c>
      <c r="K28" s="48">
        <v>37168228.43</v>
      </c>
      <c r="L28" s="48">
        <v>6474190.8399999999</v>
      </c>
      <c r="M28" s="48">
        <v>3372727.29</v>
      </c>
      <c r="N28" s="48">
        <f t="shared" ref="N28:N29" si="5">SUM(B28:M28)</f>
        <v>67895726.080000013</v>
      </c>
      <c r="O28" s="18">
        <v>0</v>
      </c>
      <c r="P28" s="46"/>
    </row>
    <row r="29" spans="1:16" ht="11.25" customHeight="1" x14ac:dyDescent="0.2">
      <c r="A29" s="20" t="s">
        <v>26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f t="shared" si="5"/>
        <v>0</v>
      </c>
      <c r="O29" s="18">
        <v>0</v>
      </c>
      <c r="P29" s="46"/>
    </row>
    <row r="30" spans="1:16" ht="11.25" customHeight="1" x14ac:dyDescent="0.2">
      <c r="A30" s="20" t="s">
        <v>27</v>
      </c>
      <c r="B30" s="49">
        <v>757419.46999999974</v>
      </c>
      <c r="C30" s="49">
        <v>650179.06000000006</v>
      </c>
      <c r="D30" s="49">
        <v>617950.27</v>
      </c>
      <c r="E30" s="49">
        <v>132781.32</v>
      </c>
      <c r="F30" s="49">
        <v>70931.19</v>
      </c>
      <c r="G30" s="49">
        <v>122408.19</v>
      </c>
      <c r="H30" s="49">
        <v>445772.78</v>
      </c>
      <c r="I30" s="49">
        <v>1124329.28</v>
      </c>
      <c r="J30" s="49">
        <v>1317681.299999998</v>
      </c>
      <c r="K30" s="49">
        <v>433444.00999999989</v>
      </c>
      <c r="L30" s="49">
        <v>330550.60999999993</v>
      </c>
      <c r="M30" s="49">
        <v>106702.26000000018</v>
      </c>
      <c r="N30" s="49">
        <f>SUM(B30:M30)</f>
        <v>6110149.7399999974</v>
      </c>
      <c r="O30" s="18">
        <v>0</v>
      </c>
      <c r="P30" s="46"/>
    </row>
    <row r="31" spans="1:16" ht="11.25" customHeight="1" x14ac:dyDescent="0.2">
      <c r="A31" s="21" t="s">
        <v>28</v>
      </c>
      <c r="B31" s="50">
        <v>70316252.299999997</v>
      </c>
      <c r="C31" s="50">
        <v>70168845.599999994</v>
      </c>
      <c r="D31" s="50">
        <v>70154685.510000005</v>
      </c>
      <c r="E31" s="50">
        <v>70060983.180000007</v>
      </c>
      <c r="F31" s="50">
        <v>63454465.490000002</v>
      </c>
      <c r="G31" s="50">
        <v>0</v>
      </c>
      <c r="H31" s="50">
        <v>0</v>
      </c>
      <c r="I31" s="50">
        <v>0</v>
      </c>
      <c r="J31" s="50">
        <v>0</v>
      </c>
      <c r="K31" s="50">
        <v>74314031.019999996</v>
      </c>
      <c r="L31" s="50">
        <v>74325390.989999995</v>
      </c>
      <c r="M31" s="50">
        <v>74252168.450000003</v>
      </c>
      <c r="N31" s="48">
        <f>SUM(B31:M31)</f>
        <v>567046822.53999996</v>
      </c>
      <c r="O31" s="51">
        <v>0</v>
      </c>
      <c r="P31" s="46"/>
    </row>
    <row r="32" spans="1:16" ht="11.25" customHeight="1" x14ac:dyDescent="0.2">
      <c r="A32" s="22" t="s">
        <v>29</v>
      </c>
      <c r="B32" s="43">
        <f>B18-B27</f>
        <v>300615936.35000002</v>
      </c>
      <c r="C32" s="43">
        <f t="shared" ref="C32:O32" si="6">C18-C27</f>
        <v>330190478.07000005</v>
      </c>
      <c r="D32" s="43">
        <f t="shared" si="6"/>
        <v>301868293.90999997</v>
      </c>
      <c r="E32" s="43">
        <f>E18-E27</f>
        <v>300524405.80999994</v>
      </c>
      <c r="F32" s="43">
        <f t="shared" si="6"/>
        <v>305418891.25999999</v>
      </c>
      <c r="G32" s="43">
        <f t="shared" si="6"/>
        <v>347250071.56</v>
      </c>
      <c r="H32" s="43">
        <f t="shared" si="6"/>
        <v>365837203.5</v>
      </c>
      <c r="I32" s="43">
        <f t="shared" si="6"/>
        <v>594534225.99000001</v>
      </c>
      <c r="J32" s="43">
        <f t="shared" si="6"/>
        <v>453173763.61999995</v>
      </c>
      <c r="K32" s="43">
        <f t="shared" si="6"/>
        <v>294638016.29000002</v>
      </c>
      <c r="L32" s="43">
        <f t="shared" si="6"/>
        <v>300217523.06</v>
      </c>
      <c r="M32" s="43">
        <f t="shared" si="6"/>
        <v>314005445.70999998</v>
      </c>
      <c r="N32" s="47">
        <f>N18-N27</f>
        <v>4208274255.1300006</v>
      </c>
      <c r="O32" s="43">
        <f t="shared" si="6"/>
        <v>24981647.43</v>
      </c>
    </row>
    <row r="33" spans="1:15" ht="11.25" customHeight="1" x14ac:dyDescent="0.2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</row>
    <row r="34" spans="1:15" ht="11.25" customHeight="1" x14ac:dyDescent="0.2">
      <c r="A34" s="66" t="s">
        <v>30</v>
      </c>
      <c r="B34" s="67"/>
      <c r="C34" s="67"/>
      <c r="D34" s="67"/>
      <c r="E34" s="67"/>
      <c r="F34" s="66" t="s">
        <v>31</v>
      </c>
      <c r="G34" s="67"/>
      <c r="H34" s="67"/>
      <c r="I34" s="67"/>
      <c r="J34" s="67"/>
      <c r="K34" s="67"/>
      <c r="L34" s="67"/>
      <c r="M34" s="66" t="s">
        <v>32</v>
      </c>
      <c r="N34" s="67"/>
      <c r="O34" s="68"/>
    </row>
    <row r="35" spans="1:15" ht="11.25" customHeight="1" x14ac:dyDescent="0.2">
      <c r="A35" s="23" t="s">
        <v>33</v>
      </c>
      <c r="B35" s="26"/>
      <c r="C35" s="26"/>
      <c r="D35" s="26"/>
      <c r="E35" s="26"/>
      <c r="F35" s="27"/>
      <c r="G35" s="26"/>
      <c r="H35" s="28"/>
      <c r="I35" s="28"/>
      <c r="J35" s="28"/>
      <c r="K35" s="28"/>
      <c r="L35" s="29">
        <v>1253413448000</v>
      </c>
      <c r="M35" s="54" t="s">
        <v>34</v>
      </c>
      <c r="N35" s="55"/>
      <c r="O35" s="56"/>
    </row>
    <row r="36" spans="1:15" ht="12.75" x14ac:dyDescent="0.2">
      <c r="A36" s="30" t="s">
        <v>35</v>
      </c>
      <c r="B36" s="31"/>
      <c r="C36" s="31"/>
      <c r="D36" s="31"/>
      <c r="E36" s="31"/>
      <c r="F36" s="32"/>
      <c r="G36" s="31"/>
      <c r="H36" s="33"/>
      <c r="I36" s="33"/>
      <c r="J36" s="33"/>
      <c r="K36" s="33"/>
      <c r="L36" s="40">
        <f>N32+O32</f>
        <v>4233255902.5600004</v>
      </c>
      <c r="M36" s="32"/>
      <c r="N36" s="33"/>
      <c r="O36" s="42">
        <f>L36/L35*100</f>
        <v>0.33773819080326323</v>
      </c>
    </row>
    <row r="37" spans="1:15" ht="11.25" customHeight="1" x14ac:dyDescent="0.2">
      <c r="A37" s="57" t="s">
        <v>36</v>
      </c>
      <c r="B37" s="58"/>
      <c r="C37" s="58"/>
      <c r="D37" s="58"/>
      <c r="E37" s="59"/>
      <c r="F37" s="23"/>
      <c r="G37" s="24"/>
      <c r="H37" s="24"/>
      <c r="I37" s="24"/>
      <c r="J37" s="24"/>
      <c r="K37" s="24"/>
      <c r="L37" s="29">
        <f>L35*O37/100</f>
        <v>15166302720.799999</v>
      </c>
      <c r="M37" s="23"/>
      <c r="N37" s="24"/>
      <c r="O37" s="41">
        <v>1.21</v>
      </c>
    </row>
    <row r="38" spans="1:15" ht="11.25" customHeight="1" x14ac:dyDescent="0.2">
      <c r="A38" s="23" t="s">
        <v>37</v>
      </c>
      <c r="B38" s="24"/>
      <c r="C38" s="24"/>
      <c r="D38" s="24"/>
      <c r="E38" s="24"/>
      <c r="F38" s="23"/>
      <c r="G38" s="24"/>
      <c r="H38" s="24"/>
      <c r="I38" s="24"/>
      <c r="J38" s="24"/>
      <c r="K38" s="24"/>
      <c r="L38" s="29">
        <f>L35*O38/100</f>
        <v>14407987584.76</v>
      </c>
      <c r="M38" s="23"/>
      <c r="N38" s="24"/>
      <c r="O38" s="41">
        <v>1.1495</v>
      </c>
    </row>
    <row r="39" spans="1:15" ht="11.25" customHeight="1" x14ac:dyDescent="0.2">
      <c r="A39" s="23" t="s">
        <v>38</v>
      </c>
      <c r="B39" s="24"/>
      <c r="C39" s="24"/>
      <c r="D39" s="24"/>
      <c r="E39" s="24"/>
      <c r="F39" s="23"/>
      <c r="G39" s="24"/>
      <c r="H39" s="24"/>
      <c r="I39" s="24"/>
      <c r="J39" s="24"/>
      <c r="K39" s="24"/>
      <c r="L39" s="29">
        <f>L35*O39/100</f>
        <v>13649672448.719999</v>
      </c>
      <c r="M39" s="23"/>
      <c r="N39" s="24"/>
      <c r="O39" s="41">
        <v>1.089</v>
      </c>
    </row>
    <row r="40" spans="1:15" ht="11.25" customHeight="1" x14ac:dyDescent="0.2">
      <c r="A40" s="35" t="s">
        <v>64</v>
      </c>
      <c r="B40" s="34"/>
      <c r="C40" s="34"/>
      <c r="D40" s="34"/>
      <c r="E40" s="34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2.75" x14ac:dyDescent="0.2">
      <c r="A41" s="53" t="s">
        <v>39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</row>
    <row r="42" spans="1:15" ht="11.25" customHeight="1" x14ac:dyDescent="0.2">
      <c r="A42" s="63" t="s">
        <v>42</v>
      </c>
      <c r="B42" s="63"/>
      <c r="C42" s="63"/>
      <c r="D42" s="63"/>
      <c r="E42" s="63"/>
      <c r="F42" s="63"/>
      <c r="G42" s="63"/>
      <c r="H42" s="44"/>
      <c r="I42" s="44"/>
      <c r="J42" s="44"/>
      <c r="K42" s="44"/>
      <c r="L42" s="44"/>
      <c r="M42" s="44"/>
      <c r="N42" s="44"/>
      <c r="O42" s="44"/>
    </row>
    <row r="43" spans="1:15" ht="11.25" customHeight="1" x14ac:dyDescent="0.2">
      <c r="A43" s="53" t="s">
        <v>43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</row>
    <row r="44" spans="1:15" ht="25.5" customHeigh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</row>
    <row r="45" spans="1:15" ht="53.25" customHeight="1" x14ac:dyDescent="0.25">
      <c r="A45" s="52" t="s">
        <v>44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</row>
    <row r="46" spans="1:15" ht="53.25" customHeight="1" x14ac:dyDescent="0.25">
      <c r="A46" s="52" t="s">
        <v>65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</row>
    <row r="47" spans="1:15" ht="52.5" customHeight="1" x14ac:dyDescent="0.25">
      <c r="A47" s="52" t="s">
        <v>66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</row>
  </sheetData>
  <mergeCells count="32">
    <mergeCell ref="A47:O47"/>
    <mergeCell ref="A8:O8"/>
    <mergeCell ref="A3:O3"/>
    <mergeCell ref="A4:O4"/>
    <mergeCell ref="A5:O5"/>
    <mergeCell ref="A6:O6"/>
    <mergeCell ref="A7:O7"/>
    <mergeCell ref="A34:E34"/>
    <mergeCell ref="F34:L34"/>
    <mergeCell ref="M34:O34"/>
    <mergeCell ref="B11:O11"/>
    <mergeCell ref="B12:O12"/>
    <mergeCell ref="B13:N13"/>
    <mergeCell ref="B14:B17"/>
    <mergeCell ref="C14:C17"/>
    <mergeCell ref="D14:D17"/>
    <mergeCell ref="J14:J17"/>
    <mergeCell ref="K14:K17"/>
    <mergeCell ref="L14:L17"/>
    <mergeCell ref="M14:M17"/>
    <mergeCell ref="A42:G42"/>
    <mergeCell ref="E14:E17"/>
    <mergeCell ref="F14:F17"/>
    <mergeCell ref="G14:G17"/>
    <mergeCell ref="H14:H17"/>
    <mergeCell ref="I14:I17"/>
    <mergeCell ref="A46:O46"/>
    <mergeCell ref="A43:O43"/>
    <mergeCell ref="M35:O35"/>
    <mergeCell ref="A37:E37"/>
    <mergeCell ref="A41:O41"/>
    <mergeCell ref="A45:O45"/>
  </mergeCells>
  <pageMargins left="0.511811024" right="0.511811024" top="0.78740157499999996" bottom="0.78740157499999996" header="0.31496062000000002" footer="0.31496062000000002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9:N32"/>
  <sheetViews>
    <sheetView workbookViewId="0">
      <selection activeCell="K29" sqref="K29:N32"/>
    </sheetView>
  </sheetViews>
  <sheetFormatPr defaultRowHeight="15" x14ac:dyDescent="0.25"/>
  <sheetData>
    <row r="29" spans="11:14" x14ac:dyDescent="0.25">
      <c r="K29" s="60" t="s">
        <v>45</v>
      </c>
      <c r="L29" s="60" t="s">
        <v>46</v>
      </c>
      <c r="M29" s="60" t="s">
        <v>47</v>
      </c>
      <c r="N29" s="60" t="s">
        <v>48</v>
      </c>
    </row>
    <row r="30" spans="11:14" x14ac:dyDescent="0.25">
      <c r="K30" s="61"/>
      <c r="L30" s="61"/>
      <c r="M30" s="61"/>
      <c r="N30" s="61"/>
    </row>
    <row r="31" spans="11:14" x14ac:dyDescent="0.25">
      <c r="K31" s="61"/>
      <c r="L31" s="61"/>
      <c r="M31" s="61"/>
      <c r="N31" s="61"/>
    </row>
    <row r="32" spans="11:14" x14ac:dyDescent="0.25">
      <c r="K32" s="62"/>
      <c r="L32" s="62"/>
      <c r="M32" s="62"/>
      <c r="N32" s="62"/>
    </row>
  </sheetData>
  <mergeCells count="4">
    <mergeCell ref="K29:K32"/>
    <mergeCell ref="L29:L32"/>
    <mergeCell ref="M29:M32"/>
    <mergeCell ref="N29:N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 Pessoal União</vt:lpstr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Karlo Eric Galvão Dantas</cp:lastModifiedBy>
  <cp:lastPrinted>2023-05-22T14:16:45Z</cp:lastPrinted>
  <dcterms:created xsi:type="dcterms:W3CDTF">2021-05-12T13:36:33Z</dcterms:created>
  <dcterms:modified xsi:type="dcterms:W3CDTF">2023-05-22T14:27:00Z</dcterms:modified>
</cp:coreProperties>
</file>