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Nuelo\2024\RGF\1º QUADRIMESTRE\DEFINITIVO\"/>
    </mc:Choice>
  </mc:AlternateContent>
  <bookViews>
    <workbookView xWindow="0" yWindow="0" windowWidth="20490" windowHeight="7320"/>
  </bookViews>
  <sheets>
    <sheet name="Anexo 1 Pessoal União" sheetId="1" r:id="rId1"/>
    <sheet name="Plan1" sheetId="2" r:id="rId2"/>
  </sheets>
  <definedNames>
    <definedName name="Ações">#REF!</definedName>
    <definedName name="Cancela">#REF!,#REF!</definedName>
    <definedName name="ClassPrevAtu">#REF!</definedName>
    <definedName name="ClassPrevInicial">#REF!</definedName>
    <definedName name="ClassRecAnt">#REF!</definedName>
    <definedName name="ClassRecBim">#REF!</definedName>
    <definedName name="ClassRecNoBim">#REF!</definedName>
    <definedName name="CritEx">#REF!</definedName>
    <definedName name="DespAcao">#REF!</definedName>
    <definedName name="DespElem">#REF!</definedName>
    <definedName name="doExeAnt">#REF!</definedName>
    <definedName name="doExercicio">#REF!</definedName>
    <definedName name="DotacaoAtualizada">#REF!</definedName>
    <definedName name="DotacaoInicial">#REF!</definedName>
    <definedName name="dsfrw">#REF!,#REF!</definedName>
    <definedName name="Elementos">#REF!</definedName>
    <definedName name="fdsafs">#REF!,#REF!</definedName>
    <definedName name="fdsf">#REF!</definedName>
    <definedName name="fhksjd">#REF!,#REF!</definedName>
    <definedName name="fsdfs">#REF!</definedName>
    <definedName name="HTML_CodePage" hidden="1">1252</definedName>
    <definedName name="HTML_Description" hidden="1">""</definedName>
    <definedName name="HTML_Email" hidden="1">""</definedName>
    <definedName name="HTML_Header" hidden="1">"Tabela"</definedName>
    <definedName name="HTML_LastUpdate" hidden="1">"16/03/98"</definedName>
    <definedName name="HTML_LineAfter" hidden="1">FALSE</definedName>
    <definedName name="HTML_LineBefore" hidden="1">FALSE</definedName>
    <definedName name="HTML_Name" hidden="1">"Rede Integrada"</definedName>
    <definedName name="HTML_OBDlg2" hidden="1">TRUE</definedName>
    <definedName name="HTML_OBDlg4" hidden="1">TRUE</definedName>
    <definedName name="HTML_OS" hidden="1">0</definedName>
    <definedName name="HTML_PathFile" hidden="1">"C:\internetemp\balpep1.htm"</definedName>
    <definedName name="HTML_Title" hidden="1">"Balpep11"</definedName>
    <definedName name="LiqAteBimAnt">#REF!</definedName>
    <definedName name="LiqAteBimestre">#REF!</definedName>
    <definedName name="LiqNoBim">#REF!</definedName>
    <definedName name="Naturezas">#REF!</definedName>
    <definedName name="nobo1">#REF!</definedName>
    <definedName name="Novo">#REF!</definedName>
    <definedName name="Plan">#REF!</definedName>
    <definedName name="Planilha">#REF!</definedName>
    <definedName name="Planilha_1">#REF!,#REF!</definedName>
    <definedName name="Planilha_1ÁreaTotal" localSheetId="0">#REF!,#REF!</definedName>
    <definedName name="Planilha_1ÁreaTotal">#REF!,#REF!</definedName>
    <definedName name="Planilha_1CabGráfico" localSheetId="0">#REF!</definedName>
    <definedName name="Planilha_1CabGráfico">#REF!</definedName>
    <definedName name="Planilha_1TítCols" localSheetId="0">#REF!,#REF!</definedName>
    <definedName name="Planilha_1TítCols">#REF!,#REF!</definedName>
    <definedName name="Planilha_1TítLins" localSheetId="0">#REF!</definedName>
    <definedName name="Planilha_1TítLins">#REF!</definedName>
    <definedName name="Planilha_2ÁreaTotal" localSheetId="0">#REF!,#REF!</definedName>
    <definedName name="Planilha_2ÁreaTotal">#REF!,#REF!</definedName>
    <definedName name="Planilha_2CabGráfico" localSheetId="0">#REF!</definedName>
    <definedName name="Planilha_2CabGráfico">#REF!</definedName>
    <definedName name="Planilha_2TítCols" localSheetId="0">#REF!,#REF!</definedName>
    <definedName name="Planilha_2TítCols">#REF!,#REF!</definedName>
    <definedName name="Planilha_2TítLins" localSheetId="0">#REF!</definedName>
    <definedName name="Planilha_2TítLins">#REF!</definedName>
    <definedName name="Planilha_3ÁreaTotal" localSheetId="0">#REF!,#REF!</definedName>
    <definedName name="Planilha_3ÁreaTotal">#REF!,#REF!</definedName>
    <definedName name="Planilha_3CabGráfico" localSheetId="0">#REF!</definedName>
    <definedName name="Planilha_3CabGráfico">#REF!</definedName>
    <definedName name="Planilha_3TítCols" localSheetId="0">#REF!,#REF!</definedName>
    <definedName name="Planilha_3TítCols">#REF!,#REF!</definedName>
    <definedName name="Planilha_3TítLins" localSheetId="0">#REF!</definedName>
    <definedName name="Planilha_3TítLins">#REF!</definedName>
    <definedName name="Planilha_4ÁreaTotal" localSheetId="0">#REF!,#REF!</definedName>
    <definedName name="Planilha_4ÁreaTotal">#REF!,#REF!</definedName>
    <definedName name="Planilha_4TítCols" localSheetId="0">#REF!,#REF!</definedName>
    <definedName name="Planilha_4TítCols">#REF!,#REF!</definedName>
    <definedName name="Planilha_Educação">#REF!,#REF!</definedName>
    <definedName name="Planilha1">#REF!,#REF!</definedName>
    <definedName name="Planilhas">#REF!</definedName>
    <definedName name="PrevAtu">#REF!</definedName>
    <definedName name="PrevInicial">#REF!</definedName>
    <definedName name="RecAnt">#REF!</definedName>
    <definedName name="RecBim">#REF!</definedName>
    <definedName name="RecNBim">#REF!</definedName>
    <definedName name="RecNoBim">#REF!</definedName>
    <definedName name="rgps">#REF!</definedName>
    <definedName name="RGPS1">#REF!</definedName>
    <definedName name="RGPS2">#REF!,#REF!</definedName>
    <definedName name="xxx">#REF!,#REF!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32" i="1" l="1"/>
  <c r="C27" i="1"/>
  <c r="D27" i="1"/>
  <c r="E27" i="1"/>
  <c r="F27" i="1"/>
  <c r="G27" i="1"/>
  <c r="H27" i="1"/>
  <c r="I27" i="1"/>
  <c r="J27" i="1"/>
  <c r="K27" i="1"/>
  <c r="L27" i="1"/>
  <c r="M27" i="1"/>
  <c r="B27" i="1"/>
  <c r="N23" i="1" l="1"/>
  <c r="B22" i="1" l="1"/>
  <c r="C22" i="1"/>
  <c r="O19" i="1" l="1"/>
  <c r="O18" i="1" s="1"/>
  <c r="J22" i="1" l="1"/>
  <c r="K22" i="1"/>
  <c r="L22" i="1"/>
  <c r="M22" i="1"/>
  <c r="J19" i="1"/>
  <c r="K19" i="1"/>
  <c r="L19" i="1"/>
  <c r="M19" i="1"/>
  <c r="J18" i="1" l="1"/>
  <c r="K18" i="1"/>
  <c r="M18" i="1"/>
  <c r="L18" i="1"/>
  <c r="I22" i="1"/>
  <c r="H22" i="1"/>
  <c r="G22" i="1"/>
  <c r="F22" i="1"/>
  <c r="E22" i="1"/>
  <c r="D22" i="1"/>
  <c r="I19" i="1"/>
  <c r="H19" i="1"/>
  <c r="G19" i="1"/>
  <c r="F19" i="1"/>
  <c r="E19" i="1"/>
  <c r="D19" i="1"/>
  <c r="C19" i="1"/>
  <c r="B19" i="1"/>
  <c r="B18" i="1" l="1"/>
  <c r="B33" i="1" s="1"/>
  <c r="G18" i="1"/>
  <c r="C18" i="1"/>
  <c r="I18" i="1"/>
  <c r="D18" i="1"/>
  <c r="E18" i="1"/>
  <c r="E33" i="1" s="1"/>
  <c r="F18" i="1"/>
  <c r="H18" i="1"/>
  <c r="N31" i="1"/>
  <c r="N28" i="1"/>
  <c r="N29" i="1"/>
  <c r="L40" i="1" l="1"/>
  <c r="N22" i="1"/>
  <c r="N24" i="1"/>
  <c r="N19" i="1"/>
  <c r="N21" i="1"/>
  <c r="N20" i="1"/>
  <c r="N30" i="1" l="1"/>
  <c r="L38" i="1" l="1"/>
  <c r="L39" i="1"/>
  <c r="O33" i="1" l="1"/>
  <c r="M33" i="1"/>
  <c r="F33" i="1"/>
  <c r="K33" i="1" l="1"/>
  <c r="L33" i="1"/>
  <c r="C33" i="1"/>
  <c r="D33" i="1"/>
  <c r="N27" i="1"/>
  <c r="G33" i="1"/>
  <c r="H33" i="1"/>
  <c r="I33" i="1"/>
  <c r="J33" i="1"/>
  <c r="N18" i="1"/>
  <c r="N33" i="1" l="1"/>
  <c r="L37" i="1" s="1"/>
  <c r="O37" i="1" s="1"/>
</calcChain>
</file>

<file path=xl/sharedStrings.xml><?xml version="1.0" encoding="utf-8"?>
<sst xmlns="http://schemas.openxmlformats.org/spreadsheetml/2006/main" count="68" uniqueCount="68">
  <si>
    <t>RELATÓRIO DE GESTÃO FISCAL</t>
  </si>
  <si>
    <t xml:space="preserve">DEMONSTRATIVO DA DESPESA COM PESSOAL </t>
  </si>
  <si>
    <t>ORÇAMENTOS FISCAL E DA SEGURIDADE SOCIAL</t>
  </si>
  <si>
    <t xml:space="preserve"> RGF - ANEXO 1 (LRF, art. 55, inciso I, alínea "a")</t>
  </si>
  <si>
    <t>DESPESAS EXECUTADAS</t>
  </si>
  <si>
    <t>DESPESA COM PESSOAL</t>
  </si>
  <si>
    <t>LIQUIDADAS</t>
  </si>
  <si>
    <t>INSCRITAS EM</t>
  </si>
  <si>
    <t>TOTAL</t>
  </si>
  <si>
    <t xml:space="preserve"> RESTOS A PAGAR</t>
  </si>
  <si>
    <t>(ÚLTIMOS</t>
  </si>
  <si>
    <t xml:space="preserve">NÃO </t>
  </si>
  <si>
    <t>12 MESES)</t>
  </si>
  <si>
    <t>(a)</t>
  </si>
  <si>
    <t>(b)</t>
  </si>
  <si>
    <t>DESPESA BRUTA COM PESSOAL (I)</t>
  </si>
  <si>
    <t xml:space="preserve">    Pessoal Ativo</t>
  </si>
  <si>
    <t xml:space="preserve">      Vencimentos, Vantagens e Outras Despesas Variáveis</t>
  </si>
  <si>
    <t xml:space="preserve">      Obrigações Patronais</t>
  </si>
  <si>
    <t xml:space="preserve">    Pessoal Inativo e Pensionistas</t>
  </si>
  <si>
    <t xml:space="preserve">      Aposentadorias, Reserva e Reformas</t>
  </si>
  <si>
    <t xml:space="preserve">      Pensões</t>
  </si>
  <si>
    <t xml:space="preserve">    Outras despesas de pessoal decorrentes de contratos de terceirização ou de contratação de forma indireta (§ 1º do art. 18 da LRF)</t>
  </si>
  <si>
    <t xml:space="preserve">    Despesa com Pessoal não Executada Orçamentariamente </t>
  </si>
  <si>
    <t xml:space="preserve">DESPESAS NÃO COMPUTADAS (II) (§ 1º do art. 19 da LRF) </t>
  </si>
  <si>
    <t>Decorrentes de Decisão Judicial de período anterior ao da apuração</t>
  </si>
  <si>
    <t>Despesas de Exercícios Anteriores de período anterior ao da apuração</t>
  </si>
  <si>
    <t>Inativos e Pensionistas com Recursos Vinculados</t>
  </si>
  <si>
    <t>DESPESA LÍQUIDA COM PESSOAL (III) = (I - II)</t>
  </si>
  <si>
    <t>APURAÇÃO DO CUMPRIMENTO DO LIMITE LEGAL</t>
  </si>
  <si>
    <t>VALOR</t>
  </si>
  <si>
    <t xml:space="preserve">% SOBRE A RCL </t>
  </si>
  <si>
    <t>RECEITA CORRENTE LÍQUIDA - RCL (IV)</t>
  </si>
  <si>
    <t>-</t>
  </si>
  <si>
    <t>DESPESA TOTAL COM PESSOAL - DTP (V) = (III a + III b)</t>
  </si>
  <si>
    <t xml:space="preserve">LIMITE MÁXIMO (VI) (incisos I, II e III, art. 20 da LRF) </t>
  </si>
  <si>
    <t xml:space="preserve">LIMITE PRUDENCIAL (VII) = (0,95 x VI) (parágrafo único do art. 22 da LRF) </t>
  </si>
  <si>
    <t xml:space="preserve">LIMITE DE ALERTA (VIII) = (0,90 x VI) (inciso II do §1º do art. 59 da LRF) </t>
  </si>
  <si>
    <t>UNIÃO - PODER LEGISLATIVO</t>
  </si>
  <si>
    <t>CÂMARA DOS DEPUTADOS</t>
  </si>
  <si>
    <t xml:space="preserve">NOTA: </t>
  </si>
  <si>
    <t>Despesas de Exercícios Anteriores de período anterior ao da apuração: Considera como dedutíveis, em cumprimento do Acórdão nº 3241/2020 - TCU - Plenário, apenas as despesas de exercícios anteriores (DEA) cuja competência não esteja compreendida no período de apuração do relatório.</t>
  </si>
  <si>
    <t xml:space="preserve">CELSO DE BARROS CORREIA NETO
Diretor-Geral
</t>
  </si>
  <si>
    <t>Jan/22</t>
  </si>
  <si>
    <t>Fev/22</t>
  </si>
  <si>
    <t>Mar/22</t>
  </si>
  <si>
    <t>Abr/22</t>
  </si>
  <si>
    <t xml:space="preserve">LÍLIA RIBEIRO FERNANDES
Secretária de Controle Interno
</t>
  </si>
  <si>
    <t xml:space="preserve">EVANDRO LOPES COSTA
Diretor de Finanças, Orçamento e Contabilidade
</t>
  </si>
  <si>
    <t>Mai/23</t>
  </si>
  <si>
    <t>Jun/23</t>
  </si>
  <si>
    <t>Jul/23</t>
  </si>
  <si>
    <t>Ago/23</t>
  </si>
  <si>
    <t>Set/23</t>
  </si>
  <si>
    <t>Out/23</t>
  </si>
  <si>
    <t>Nov/23</t>
  </si>
  <si>
    <t>Dez/23</t>
  </si>
  <si>
    <t>MAIO/2023 A ABRIL/2024</t>
  </si>
  <si>
    <t>(Maio/2023 a Abril/2024)</t>
  </si>
  <si>
    <t>Jan/24</t>
  </si>
  <si>
    <t>Fev/24</t>
  </si>
  <si>
    <t>Mar/24</t>
  </si>
  <si>
    <t>Abr/24</t>
  </si>
  <si>
    <r>
      <t xml:space="preserve"> PROCESSADOS </t>
    </r>
    <r>
      <rPr>
        <b/>
        <vertAlign val="superscript"/>
        <sz val="8"/>
        <rFont val="Times New Roman"/>
        <family val="1"/>
      </rPr>
      <t>(1)</t>
    </r>
  </si>
  <si>
    <t>1. Nos demonstrativos elaborados no primeiro e no segundo quadrimestre de cada exercício, os valores de restos a pagar não processados inscritos em 31 de dezembro do exercício anterior continuarão a ser informados nesse campo. Esses valores não sofrem alteração pelo seu processamento, e somente no caso de cancelamento podem ser excluídos. Houve o cancelamento de R$ 18.326.275,88 em 2024.</t>
  </si>
  <si>
    <t xml:space="preserve">FONTE: SIAFI/ME/STN, 13/Mai/2024, 10:00 hs. </t>
  </si>
  <si>
    <t>Outras Deduções Constitucionais ou Legais</t>
  </si>
  <si>
    <t>Indenizações por Demissão e Incentivos à Demissão Voluntária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</si>
</sst>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R$ &quot;#,##0.00_);[Red]\(&quot;R$ &quot;#,##0.00\)"/>
    <numFmt numFmtId="165" formatCode="0.000000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b/>
      <sz val="7"/>
      <name val="Times New Roman"/>
      <family val="1"/>
    </font>
    <font>
      <b/>
      <vertAlign val="superscript"/>
      <sz val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2">
    <xf numFmtId="0" fontId="0" fillId="0" borderId="0" xfId="0"/>
    <xf numFmtId="0" fontId="2" fillId="0" borderId="0" xfId="1" applyFont="1"/>
    <xf numFmtId="0" fontId="3" fillId="0" borderId="0" xfId="1" applyFont="1"/>
    <xf numFmtId="0" fontId="1" fillId="0" borderId="0" xfId="1"/>
    <xf numFmtId="0" fontId="4" fillId="0" borderId="0" xfId="1" applyFont="1"/>
    <xf numFmtId="164" fontId="3" fillId="0" borderId="0" xfId="1" applyNumberFormat="1" applyFont="1" applyAlignment="1">
      <alignment horizontal="right"/>
    </xf>
    <xf numFmtId="0" fontId="4" fillId="2" borderId="1" xfId="1" applyFont="1" applyFill="1" applyBorder="1" applyAlignment="1">
      <alignment horizontal="center" vertical="center"/>
    </xf>
    <xf numFmtId="0" fontId="4" fillId="2" borderId="4" xfId="1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center"/>
    </xf>
    <xf numFmtId="49" fontId="5" fillId="2" borderId="11" xfId="1" applyNumberFormat="1" applyFont="1" applyFill="1" applyBorder="1" applyAlignment="1">
      <alignment horizontal="center"/>
    </xf>
    <xf numFmtId="0" fontId="5" fillId="2" borderId="12" xfId="1" applyFont="1" applyFill="1" applyBorder="1" applyAlignment="1">
      <alignment horizontal="center"/>
    </xf>
    <xf numFmtId="49" fontId="5" fillId="2" borderId="13" xfId="1" applyNumberFormat="1" applyFont="1" applyFill="1" applyBorder="1" applyAlignment="1">
      <alignment horizontal="center"/>
    </xf>
    <xf numFmtId="0" fontId="5" fillId="2" borderId="12" xfId="1" applyFont="1" applyFill="1" applyBorder="1" applyAlignment="1">
      <alignment horizontal="center" vertical="top" wrapText="1"/>
    </xf>
    <xf numFmtId="0" fontId="4" fillId="2" borderId="5" xfId="1" applyFont="1" applyFill="1" applyBorder="1" applyAlignment="1">
      <alignment horizontal="center" vertical="center"/>
    </xf>
    <xf numFmtId="0" fontId="5" fillId="2" borderId="14" xfId="1" applyFont="1" applyFill="1" applyBorder="1" applyAlignment="1">
      <alignment horizontal="center" vertical="top" wrapText="1"/>
    </xf>
    <xf numFmtId="0" fontId="5" fillId="2" borderId="7" xfId="1" applyFont="1" applyFill="1" applyBorder="1" applyAlignment="1">
      <alignment horizontal="center" vertical="top" wrapText="1"/>
    </xf>
    <xf numFmtId="4" fontId="3" fillId="0" borderId="13" xfId="1" applyNumberFormat="1" applyFont="1" applyBorder="1"/>
    <xf numFmtId="0" fontId="3" fillId="2" borderId="4" xfId="1" applyFont="1" applyFill="1" applyBorder="1"/>
    <xf numFmtId="0" fontId="3" fillId="0" borderId="8" xfId="1" applyFont="1" applyBorder="1"/>
    <xf numFmtId="0" fontId="3" fillId="0" borderId="9" xfId="1" applyFont="1" applyBorder="1"/>
    <xf numFmtId="0" fontId="3" fillId="0" borderId="10" xfId="1" applyFont="1" applyBorder="1"/>
    <xf numFmtId="0" fontId="4" fillId="0" borderId="9" xfId="1" applyFont="1" applyBorder="1" applyAlignment="1">
      <alignment horizontal="center"/>
    </xf>
    <xf numFmtId="0" fontId="4" fillId="0" borderId="8" xfId="1" applyFont="1" applyBorder="1" applyAlignment="1">
      <alignment horizontal="center"/>
    </xf>
    <xf numFmtId="4" fontId="3" fillId="0" borderId="9" xfId="1" applyNumberFormat="1" applyFont="1" applyBorder="1"/>
    <xf numFmtId="4" fontId="3" fillId="0" borderId="10" xfId="1" applyNumberFormat="1" applyFont="1" applyBorder="1"/>
    <xf numFmtId="0" fontId="3" fillId="2" borderId="8" xfId="1" applyFont="1" applyFill="1" applyBorder="1"/>
    <xf numFmtId="0" fontId="4" fillId="2" borderId="9" xfId="1" applyFont="1" applyFill="1" applyBorder="1" applyAlignment="1">
      <alignment horizontal="center"/>
    </xf>
    <xf numFmtId="0" fontId="4" fillId="2" borderId="8" xfId="1" applyFont="1" applyFill="1" applyBorder="1" applyAlignment="1">
      <alignment horizontal="center"/>
    </xf>
    <xf numFmtId="0" fontId="3" fillId="2" borderId="9" xfId="1" applyFont="1" applyFill="1" applyBorder="1"/>
    <xf numFmtId="0" fontId="3" fillId="0" borderId="2" xfId="1" applyFont="1" applyBorder="1"/>
    <xf numFmtId="0" fontId="3" fillId="0" borderId="2" xfId="1" applyNumberFormat="1" applyFont="1" applyFill="1" applyBorder="1" applyAlignment="1"/>
    <xf numFmtId="4" fontId="4" fillId="0" borderId="11" xfId="1" applyNumberFormat="1" applyFont="1" applyBorder="1"/>
    <xf numFmtId="4" fontId="4" fillId="0" borderId="13" xfId="1" applyNumberFormat="1" applyFont="1" applyBorder="1"/>
    <xf numFmtId="4" fontId="3" fillId="2" borderId="10" xfId="1" applyNumberFormat="1" applyFont="1" applyFill="1" applyBorder="1"/>
    <xf numFmtId="165" fontId="3" fillId="0" borderId="10" xfId="1" applyNumberFormat="1" applyFont="1" applyBorder="1"/>
    <xf numFmtId="165" fontId="3" fillId="2" borderId="10" xfId="1" applyNumberFormat="1" applyFont="1" applyFill="1" applyBorder="1"/>
    <xf numFmtId="4" fontId="4" fillId="2" borderId="14" xfId="1" applyNumberFormat="1" applyFont="1" applyFill="1" applyBorder="1"/>
    <xf numFmtId="0" fontId="3" fillId="0" borderId="0" xfId="1" applyFont="1" applyProtection="1">
      <protection locked="0"/>
    </xf>
    <xf numFmtId="0" fontId="0" fillId="0" borderId="0" xfId="0" applyProtection="1">
      <protection locked="0"/>
    </xf>
    <xf numFmtId="4" fontId="1" fillId="0" borderId="0" xfId="1" applyNumberFormat="1"/>
    <xf numFmtId="4" fontId="3" fillId="0" borderId="14" xfId="1" applyNumberFormat="1" applyFont="1" applyBorder="1"/>
    <xf numFmtId="4" fontId="3" fillId="0" borderId="0" xfId="1" applyNumberFormat="1" applyFont="1" applyBorder="1"/>
    <xf numFmtId="0" fontId="3" fillId="0" borderId="14" xfId="1" applyFont="1" applyBorder="1" applyAlignment="1">
      <alignment horizontal="left" indent="1"/>
    </xf>
    <xf numFmtId="0" fontId="0" fillId="0" borderId="0" xfId="0" applyAlignment="1" applyProtection="1">
      <alignment horizontal="center" wrapText="1"/>
      <protection locked="0"/>
    </xf>
    <xf numFmtId="0" fontId="3" fillId="0" borderId="0" xfId="1" applyNumberFormat="1" applyFont="1" applyFill="1" applyAlignment="1">
      <alignment horizontal="center"/>
    </xf>
    <xf numFmtId="0" fontId="4" fillId="0" borderId="0" xfId="1" applyNumberFormat="1" applyFont="1" applyFill="1" applyAlignment="1">
      <alignment horizontal="center"/>
    </xf>
    <xf numFmtId="0" fontId="4" fillId="2" borderId="8" xfId="1" applyFont="1" applyFill="1" applyBorder="1" applyAlignment="1">
      <alignment horizontal="center"/>
    </xf>
    <xf numFmtId="0" fontId="4" fillId="2" borderId="9" xfId="1" applyFont="1" applyFill="1" applyBorder="1" applyAlignment="1">
      <alignment horizontal="center"/>
    </xf>
    <xf numFmtId="0" fontId="4" fillId="2" borderId="10" xfId="1" applyFont="1" applyFill="1" applyBorder="1" applyAlignment="1">
      <alignment horizontal="center"/>
    </xf>
    <xf numFmtId="0" fontId="5" fillId="2" borderId="1" xfId="1" applyFont="1" applyFill="1" applyBorder="1" applyAlignment="1">
      <alignment horizontal="center"/>
    </xf>
    <xf numFmtId="0" fontId="5" fillId="2" borderId="2" xfId="1" applyFont="1" applyFill="1" applyBorder="1" applyAlignment="1">
      <alignment horizontal="center"/>
    </xf>
    <xf numFmtId="0" fontId="5" fillId="2" borderId="3" xfId="1" applyFont="1" applyFill="1" applyBorder="1" applyAlignment="1">
      <alignment horizontal="center"/>
    </xf>
    <xf numFmtId="0" fontId="5" fillId="2" borderId="5" xfId="1" applyFont="1" applyFill="1" applyBorder="1" applyAlignment="1">
      <alignment horizontal="center"/>
    </xf>
    <xf numFmtId="0" fontId="5" fillId="2" borderId="6" xfId="1" applyFont="1" applyFill="1" applyBorder="1" applyAlignment="1">
      <alignment horizontal="center"/>
    </xf>
    <xf numFmtId="0" fontId="5" fillId="2" borderId="7" xfId="1" applyFont="1" applyFill="1" applyBorder="1" applyAlignment="1">
      <alignment horizontal="center"/>
    </xf>
    <xf numFmtId="0" fontId="5" fillId="2" borderId="8" xfId="1" applyFont="1" applyFill="1" applyBorder="1" applyAlignment="1">
      <alignment horizontal="center"/>
    </xf>
    <xf numFmtId="0" fontId="5" fillId="2" borderId="9" xfId="1" applyFont="1" applyFill="1" applyBorder="1" applyAlignment="1">
      <alignment horizontal="center"/>
    </xf>
    <xf numFmtId="0" fontId="5" fillId="2" borderId="10" xfId="1" applyFont="1" applyFill="1" applyBorder="1" applyAlignment="1">
      <alignment horizontal="center"/>
    </xf>
    <xf numFmtId="49" fontId="5" fillId="2" borderId="11" xfId="1" applyNumberFormat="1" applyFont="1" applyFill="1" applyBorder="1" applyAlignment="1">
      <alignment horizontal="center" vertical="center" wrapText="1"/>
    </xf>
    <xf numFmtId="49" fontId="5" fillId="2" borderId="13" xfId="1" applyNumberFormat="1" applyFont="1" applyFill="1" applyBorder="1" applyAlignment="1">
      <alignment horizontal="center" vertical="center" wrapText="1"/>
    </xf>
    <xf numFmtId="49" fontId="5" fillId="2" borderId="14" xfId="1" applyNumberFormat="1" applyFont="1" applyFill="1" applyBorder="1" applyAlignment="1">
      <alignment horizontal="center" vertical="center" wrapText="1"/>
    </xf>
    <xf numFmtId="0" fontId="3" fillId="0" borderId="0" xfId="1" applyFont="1" applyAlignment="1" applyProtection="1">
      <alignment horizontal="left" wrapText="1"/>
      <protection locked="0"/>
    </xf>
    <xf numFmtId="0" fontId="3" fillId="0" borderId="0" xfId="1" applyFont="1" applyAlignment="1">
      <alignment horizontal="left" wrapText="1"/>
    </xf>
    <xf numFmtId="0" fontId="4" fillId="0" borderId="8" xfId="1" applyFont="1" applyBorder="1" applyAlignment="1">
      <alignment horizontal="center"/>
    </xf>
    <xf numFmtId="0" fontId="4" fillId="0" borderId="9" xfId="1" applyFont="1" applyBorder="1" applyAlignment="1">
      <alignment horizontal="center"/>
    </xf>
    <xf numFmtId="0" fontId="4" fillId="0" borderId="10" xfId="1" applyFont="1" applyBorder="1" applyAlignment="1">
      <alignment horizontal="center"/>
    </xf>
    <xf numFmtId="0" fontId="3" fillId="0" borderId="8" xfId="1" applyFont="1" applyBorder="1" applyAlignment="1"/>
    <xf numFmtId="0" fontId="3" fillId="0" borderId="9" xfId="1" applyFont="1" applyBorder="1" applyAlignment="1"/>
    <xf numFmtId="0" fontId="3" fillId="0" borderId="10" xfId="1" applyFont="1" applyBorder="1" applyAlignment="1"/>
    <xf numFmtId="4" fontId="4" fillId="0" borderId="3" xfId="1" applyNumberFormat="1" applyFont="1" applyBorder="1"/>
    <xf numFmtId="4" fontId="4" fillId="0" borderId="12" xfId="1" applyNumberFormat="1" applyFont="1" applyBorder="1"/>
    <xf numFmtId="4" fontId="3" fillId="0" borderId="12" xfId="1" applyNumberFormat="1" applyFont="1" applyBorder="1"/>
    <xf numFmtId="4" fontId="3" fillId="0" borderId="0" xfId="1" applyNumberFormat="1" applyFont="1" applyFill="1" applyBorder="1"/>
    <xf numFmtId="4" fontId="3" fillId="0" borderId="13" xfId="1" applyNumberFormat="1" applyFont="1" applyFill="1" applyBorder="1"/>
    <xf numFmtId="4" fontId="3" fillId="0" borderId="12" xfId="1" applyNumberFormat="1" applyFont="1" applyFill="1" applyBorder="1"/>
    <xf numFmtId="4" fontId="4" fillId="0" borderId="2" xfId="1" applyNumberFormat="1" applyFont="1" applyBorder="1"/>
    <xf numFmtId="4" fontId="4" fillId="0" borderId="0" xfId="1" applyNumberFormat="1" applyFont="1" applyBorder="1"/>
    <xf numFmtId="0" fontId="3" fillId="0" borderId="11" xfId="1" applyFont="1" applyBorder="1"/>
    <xf numFmtId="0" fontId="3" fillId="0" borderId="13" xfId="1" applyFont="1" applyBorder="1" applyAlignment="1">
      <alignment horizontal="left"/>
    </xf>
    <xf numFmtId="0" fontId="3" fillId="0" borderId="13" xfId="1" applyFont="1" applyBorder="1" applyAlignment="1">
      <alignment horizontal="left" wrapText="1"/>
    </xf>
    <xf numFmtId="0" fontId="3" fillId="0" borderId="13" xfId="1" applyFont="1" applyBorder="1"/>
    <xf numFmtId="0" fontId="3" fillId="0" borderId="13" xfId="1" applyFont="1" applyBorder="1" applyAlignment="1">
      <alignment horizontal="left" inden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48"/>
  <sheetViews>
    <sheetView showGridLines="0" tabSelected="1" zoomScaleNormal="100" workbookViewId="0">
      <selection activeCell="A3" sqref="A3:O3"/>
    </sheetView>
  </sheetViews>
  <sheetFormatPr defaultColWidth="9.140625" defaultRowHeight="11.25" customHeight="1" x14ac:dyDescent="0.2"/>
  <cols>
    <col min="1" max="1" width="63.7109375" style="3" customWidth="1"/>
    <col min="2" max="2" width="11.7109375" style="3" bestFit="1" customWidth="1"/>
    <col min="3" max="11" width="12.5703125" style="3" customWidth="1"/>
    <col min="12" max="12" width="16.140625" style="3" bestFit="1" customWidth="1"/>
    <col min="13" max="13" width="12.5703125" style="3" customWidth="1"/>
    <col min="14" max="14" width="13.140625" style="3" bestFit="1" customWidth="1"/>
    <col min="15" max="15" width="16.7109375" style="3" customWidth="1"/>
    <col min="16" max="16" width="13.85546875" style="3" bestFit="1" customWidth="1"/>
    <col min="17" max="17" width="15.42578125" style="3" bestFit="1" customWidth="1"/>
    <col min="18" max="28" width="9.140625" style="3"/>
    <col min="29" max="29" width="15.42578125" style="3" bestFit="1" customWidth="1"/>
    <col min="30" max="30" width="12.7109375" style="3" bestFit="1" customWidth="1"/>
    <col min="31" max="16384" width="9.140625" style="3"/>
  </cols>
  <sheetData>
    <row r="1" spans="1:15" ht="15.75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ht="11.25" customHeight="1" x14ac:dyDescent="0.2">
      <c r="A2" s="4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ht="11.25" customHeight="1" x14ac:dyDescent="0.2">
      <c r="A3" s="44" t="s">
        <v>38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</row>
    <row r="4" spans="1:15" ht="11.25" customHeight="1" x14ac:dyDescent="0.2">
      <c r="A4" s="44" t="s">
        <v>39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</row>
    <row r="5" spans="1:15" ht="11.25" customHeight="1" x14ac:dyDescent="0.2">
      <c r="A5" s="44" t="s">
        <v>0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</row>
    <row r="6" spans="1:15" ht="11.25" customHeight="1" x14ac:dyDescent="0.2">
      <c r="A6" s="45" t="s">
        <v>1</v>
      </c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</row>
    <row r="7" spans="1:15" ht="11.25" customHeight="1" x14ac:dyDescent="0.2">
      <c r="A7" s="44" t="s">
        <v>2</v>
      </c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</row>
    <row r="8" spans="1:15" ht="11.25" customHeight="1" x14ac:dyDescent="0.2">
      <c r="A8" s="44" t="s">
        <v>57</v>
      </c>
      <c r="B8" s="44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</row>
    <row r="9" spans="1:15" ht="11.25" customHeight="1" x14ac:dyDescent="0.2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</row>
    <row r="10" spans="1:15" ht="11.25" customHeight="1" x14ac:dyDescent="0.2">
      <c r="A10" s="2" t="s">
        <v>3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5">
        <v>1</v>
      </c>
    </row>
    <row r="11" spans="1:15" ht="11.25" customHeight="1" x14ac:dyDescent="0.2">
      <c r="A11" s="6"/>
      <c r="B11" s="49" t="s">
        <v>4</v>
      </c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1"/>
    </row>
    <row r="12" spans="1:15" ht="11.25" customHeight="1" x14ac:dyDescent="0.2">
      <c r="A12" s="7"/>
      <c r="B12" s="52" t="s">
        <v>58</v>
      </c>
      <c r="C12" s="53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53"/>
      <c r="O12" s="54"/>
    </row>
    <row r="13" spans="1:15" ht="11.25" customHeight="1" x14ac:dyDescent="0.2">
      <c r="A13" s="7" t="s">
        <v>5</v>
      </c>
      <c r="B13" s="55" t="s">
        <v>6</v>
      </c>
      <c r="C13" s="56"/>
      <c r="D13" s="56"/>
      <c r="E13" s="56"/>
      <c r="F13" s="56"/>
      <c r="G13" s="56"/>
      <c r="H13" s="56"/>
      <c r="I13" s="56"/>
      <c r="J13" s="56"/>
      <c r="K13" s="56"/>
      <c r="L13" s="56"/>
      <c r="M13" s="56"/>
      <c r="N13" s="57"/>
      <c r="O13" s="8" t="s">
        <v>7</v>
      </c>
    </row>
    <row r="14" spans="1:15" ht="11.25" customHeight="1" x14ac:dyDescent="0.2">
      <c r="A14" s="7"/>
      <c r="B14" s="58" t="s">
        <v>49</v>
      </c>
      <c r="C14" s="58" t="s">
        <v>50</v>
      </c>
      <c r="D14" s="58" t="s">
        <v>51</v>
      </c>
      <c r="E14" s="58" t="s">
        <v>52</v>
      </c>
      <c r="F14" s="58" t="s">
        <v>53</v>
      </c>
      <c r="G14" s="58" t="s">
        <v>54</v>
      </c>
      <c r="H14" s="58" t="s">
        <v>55</v>
      </c>
      <c r="I14" s="58" t="s">
        <v>56</v>
      </c>
      <c r="J14" s="58" t="s">
        <v>59</v>
      </c>
      <c r="K14" s="58" t="s">
        <v>60</v>
      </c>
      <c r="L14" s="58" t="s">
        <v>61</v>
      </c>
      <c r="M14" s="58" t="s">
        <v>62</v>
      </c>
      <c r="N14" s="9" t="s">
        <v>8</v>
      </c>
      <c r="O14" s="10" t="s">
        <v>9</v>
      </c>
    </row>
    <row r="15" spans="1:15" ht="11.25" customHeight="1" x14ac:dyDescent="0.2">
      <c r="A15" s="7"/>
      <c r="B15" s="59"/>
      <c r="C15" s="59"/>
      <c r="D15" s="59"/>
      <c r="E15" s="59"/>
      <c r="F15" s="59"/>
      <c r="G15" s="59"/>
      <c r="H15" s="59"/>
      <c r="I15" s="59"/>
      <c r="J15" s="59"/>
      <c r="K15" s="59"/>
      <c r="L15" s="59"/>
      <c r="M15" s="59"/>
      <c r="N15" s="11" t="s">
        <v>10</v>
      </c>
      <c r="O15" s="10" t="s">
        <v>11</v>
      </c>
    </row>
    <row r="16" spans="1:15" ht="11.25" customHeight="1" x14ac:dyDescent="0.2">
      <c r="A16" s="7"/>
      <c r="B16" s="59"/>
      <c r="C16" s="59"/>
      <c r="D16" s="59"/>
      <c r="E16" s="59"/>
      <c r="F16" s="59"/>
      <c r="G16" s="59"/>
      <c r="H16" s="59"/>
      <c r="I16" s="59"/>
      <c r="J16" s="59"/>
      <c r="K16" s="59"/>
      <c r="L16" s="59"/>
      <c r="M16" s="59"/>
      <c r="N16" s="11" t="s">
        <v>12</v>
      </c>
      <c r="O16" s="12" t="s">
        <v>63</v>
      </c>
    </row>
    <row r="17" spans="1:33" ht="11.25" customHeight="1" x14ac:dyDescent="0.2">
      <c r="A17" s="13"/>
      <c r="B17" s="60"/>
      <c r="C17" s="60"/>
      <c r="D17" s="60"/>
      <c r="E17" s="60"/>
      <c r="F17" s="60"/>
      <c r="G17" s="60"/>
      <c r="H17" s="60"/>
      <c r="I17" s="60"/>
      <c r="J17" s="60"/>
      <c r="K17" s="60"/>
      <c r="L17" s="60"/>
      <c r="M17" s="60"/>
      <c r="N17" s="14" t="s">
        <v>13</v>
      </c>
      <c r="O17" s="15" t="s">
        <v>14</v>
      </c>
    </row>
    <row r="18" spans="1:33" ht="11.25" customHeight="1" x14ac:dyDescent="0.2">
      <c r="A18" s="77" t="s">
        <v>15</v>
      </c>
      <c r="B18" s="31">
        <f t="shared" ref="B18:M18" si="0">B19+B22+B25</f>
        <v>388158792.48000002</v>
      </c>
      <c r="C18" s="31">
        <f t="shared" si="0"/>
        <v>423226873.03999996</v>
      </c>
      <c r="D18" s="31">
        <f t="shared" si="0"/>
        <v>389202333.92999995</v>
      </c>
      <c r="E18" s="69">
        <f t="shared" si="0"/>
        <v>387621910.38</v>
      </c>
      <c r="F18" s="75">
        <f t="shared" si="0"/>
        <v>391231061.48000002</v>
      </c>
      <c r="G18" s="31">
        <f t="shared" si="0"/>
        <v>390953062.95000005</v>
      </c>
      <c r="H18" s="75">
        <f t="shared" si="0"/>
        <v>392489380.30999994</v>
      </c>
      <c r="I18" s="31">
        <f t="shared" si="0"/>
        <v>634633128.43000007</v>
      </c>
      <c r="J18" s="75">
        <f t="shared" si="0"/>
        <v>479964173.20000005</v>
      </c>
      <c r="K18" s="31">
        <f t="shared" si="0"/>
        <v>420037522.51999998</v>
      </c>
      <c r="L18" s="75">
        <f t="shared" si="0"/>
        <v>423995511.8499999</v>
      </c>
      <c r="M18" s="31">
        <f t="shared" si="0"/>
        <v>418757061.40999997</v>
      </c>
      <c r="N18" s="31">
        <f t="shared" ref="N18:N24" si="1">SUM(B18:M18)</f>
        <v>5140270811.9799995</v>
      </c>
      <c r="O18" s="31">
        <f>O19+O22</f>
        <v>20621994.900000002</v>
      </c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G18" s="39"/>
    </row>
    <row r="19" spans="1:33" ht="11.25" customHeight="1" x14ac:dyDescent="0.2">
      <c r="A19" s="78" t="s">
        <v>16</v>
      </c>
      <c r="B19" s="32">
        <f t="shared" ref="B19:M19" si="2">B20+B21</f>
        <v>232162828.08999997</v>
      </c>
      <c r="C19" s="32">
        <f t="shared" si="2"/>
        <v>267094881.38</v>
      </c>
      <c r="D19" s="32">
        <f t="shared" si="2"/>
        <v>233087201.82999998</v>
      </c>
      <c r="E19" s="70">
        <f t="shared" si="2"/>
        <v>230710478.31</v>
      </c>
      <c r="F19" s="76">
        <f t="shared" si="2"/>
        <v>235629190.47000003</v>
      </c>
      <c r="G19" s="32">
        <f t="shared" si="2"/>
        <v>234831496.75000003</v>
      </c>
      <c r="H19" s="76">
        <f t="shared" si="2"/>
        <v>236248826.67999998</v>
      </c>
      <c r="I19" s="32">
        <f t="shared" si="2"/>
        <v>391083733.13999999</v>
      </c>
      <c r="J19" s="76">
        <f t="shared" si="2"/>
        <v>262330947.86000001</v>
      </c>
      <c r="K19" s="32">
        <f t="shared" si="2"/>
        <v>254054509.95999998</v>
      </c>
      <c r="L19" s="76">
        <f t="shared" si="2"/>
        <v>256385310.77999994</v>
      </c>
      <c r="M19" s="32">
        <f t="shared" si="2"/>
        <v>252218994.95999998</v>
      </c>
      <c r="N19" s="32">
        <f t="shared" si="1"/>
        <v>3085838400.21</v>
      </c>
      <c r="O19" s="32">
        <f>O20+O21</f>
        <v>20621994.900000002</v>
      </c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</row>
    <row r="20" spans="1:33" ht="11.25" customHeight="1" x14ac:dyDescent="0.2">
      <c r="A20" s="78" t="s">
        <v>17</v>
      </c>
      <c r="B20" s="16">
        <v>196232722.16999996</v>
      </c>
      <c r="C20" s="16">
        <v>231463365.99000001</v>
      </c>
      <c r="D20" s="16">
        <v>196493682.27999997</v>
      </c>
      <c r="E20" s="71">
        <v>194520787.75</v>
      </c>
      <c r="F20" s="41">
        <v>199633247.13000003</v>
      </c>
      <c r="G20" s="16">
        <v>198265571.32000002</v>
      </c>
      <c r="H20" s="41">
        <v>199456271.10999998</v>
      </c>
      <c r="I20" s="16">
        <v>321570794.50999999</v>
      </c>
      <c r="J20" s="41">
        <v>245166587.18000001</v>
      </c>
      <c r="K20" s="16">
        <v>214915002.06999999</v>
      </c>
      <c r="L20" s="41">
        <v>216007549.33999994</v>
      </c>
      <c r="M20" s="16">
        <v>212728783.16</v>
      </c>
      <c r="N20" s="16">
        <f t="shared" si="1"/>
        <v>2626454364.0099998</v>
      </c>
      <c r="O20" s="16">
        <v>0</v>
      </c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</row>
    <row r="21" spans="1:33" ht="11.25" customHeight="1" x14ac:dyDescent="0.2">
      <c r="A21" s="78" t="s">
        <v>18</v>
      </c>
      <c r="B21" s="16">
        <v>35930105.920000002</v>
      </c>
      <c r="C21" s="16">
        <v>35631515.390000001</v>
      </c>
      <c r="D21" s="16">
        <v>36593519.549999997</v>
      </c>
      <c r="E21" s="71">
        <v>36189690.560000002</v>
      </c>
      <c r="F21" s="41">
        <v>35995943.340000004</v>
      </c>
      <c r="G21" s="16">
        <v>36565925.43</v>
      </c>
      <c r="H21" s="41">
        <v>36792555.57</v>
      </c>
      <c r="I21" s="16">
        <v>69512938.63000001</v>
      </c>
      <c r="J21" s="41">
        <v>17164360.68</v>
      </c>
      <c r="K21" s="16">
        <v>39139507.890000001</v>
      </c>
      <c r="L21" s="41">
        <v>40377761.439999998</v>
      </c>
      <c r="M21" s="16">
        <v>39490211.799999997</v>
      </c>
      <c r="N21" s="16">
        <f t="shared" si="1"/>
        <v>459384036.20000005</v>
      </c>
      <c r="O21" s="16">
        <v>20621994.900000002</v>
      </c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</row>
    <row r="22" spans="1:33" ht="11.25" customHeight="1" x14ac:dyDescent="0.2">
      <c r="A22" s="78" t="s">
        <v>19</v>
      </c>
      <c r="B22" s="32">
        <f t="shared" ref="B22:M22" si="3">B23+B24</f>
        <v>155995964.39000002</v>
      </c>
      <c r="C22" s="32">
        <f t="shared" si="3"/>
        <v>156131991.66</v>
      </c>
      <c r="D22" s="32">
        <f t="shared" si="3"/>
        <v>156115132.09999999</v>
      </c>
      <c r="E22" s="70">
        <f t="shared" si="3"/>
        <v>156911432.06999996</v>
      </c>
      <c r="F22" s="76">
        <f t="shared" si="3"/>
        <v>155601871.00999996</v>
      </c>
      <c r="G22" s="32">
        <f t="shared" si="3"/>
        <v>156121566.19999999</v>
      </c>
      <c r="H22" s="76">
        <f t="shared" si="3"/>
        <v>156240553.63</v>
      </c>
      <c r="I22" s="32">
        <f t="shared" si="3"/>
        <v>243549395.29000002</v>
      </c>
      <c r="J22" s="76">
        <f t="shared" si="3"/>
        <v>217633225.34000003</v>
      </c>
      <c r="K22" s="32">
        <f t="shared" si="3"/>
        <v>165983012.56</v>
      </c>
      <c r="L22" s="76">
        <f t="shared" si="3"/>
        <v>167610201.06999999</v>
      </c>
      <c r="M22" s="32">
        <f t="shared" si="3"/>
        <v>166538066.45000002</v>
      </c>
      <c r="N22" s="32">
        <f t="shared" si="1"/>
        <v>2054432411.77</v>
      </c>
      <c r="O22" s="32">
        <v>0</v>
      </c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39"/>
      <c r="AG22" s="39"/>
    </row>
    <row r="23" spans="1:33" ht="11.25" customHeight="1" x14ac:dyDescent="0.2">
      <c r="A23" s="78" t="s">
        <v>20</v>
      </c>
      <c r="B23" s="16">
        <v>122954753.70000002</v>
      </c>
      <c r="C23" s="16">
        <v>123292950.84</v>
      </c>
      <c r="D23" s="16">
        <v>122866166.63</v>
      </c>
      <c r="E23" s="71">
        <v>123796344.17999998</v>
      </c>
      <c r="F23" s="41">
        <v>122743251.99999997</v>
      </c>
      <c r="G23" s="16">
        <v>123384096.69</v>
      </c>
      <c r="H23" s="41">
        <v>123156593.95999999</v>
      </c>
      <c r="I23" s="16">
        <v>193478802.23000002</v>
      </c>
      <c r="J23" s="41">
        <v>173063787.10000002</v>
      </c>
      <c r="K23" s="16">
        <v>131324736</v>
      </c>
      <c r="L23" s="41">
        <v>132961968.5</v>
      </c>
      <c r="M23" s="16">
        <v>131600711.49000002</v>
      </c>
      <c r="N23" s="16">
        <f>SUM(B23:M23)</f>
        <v>1624624163.3199999</v>
      </c>
      <c r="O23" s="16">
        <v>0</v>
      </c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</row>
    <row r="24" spans="1:33" ht="11.25" customHeight="1" x14ac:dyDescent="0.2">
      <c r="A24" s="78" t="s">
        <v>21</v>
      </c>
      <c r="B24" s="16">
        <v>33041210.689999998</v>
      </c>
      <c r="C24" s="16">
        <v>32839040.82</v>
      </c>
      <c r="D24" s="16">
        <v>33248965.469999995</v>
      </c>
      <c r="E24" s="71">
        <v>33115087.889999993</v>
      </c>
      <c r="F24" s="41">
        <v>32858619.009999998</v>
      </c>
      <c r="G24" s="16">
        <v>32737469.510000002</v>
      </c>
      <c r="H24" s="41">
        <v>33083959.670000006</v>
      </c>
      <c r="I24" s="16">
        <v>50070593.060000002</v>
      </c>
      <c r="J24" s="41">
        <v>44569438.239999995</v>
      </c>
      <c r="K24" s="16">
        <v>34658276.559999995</v>
      </c>
      <c r="L24" s="41">
        <v>34648232.57</v>
      </c>
      <c r="M24" s="16">
        <v>34937354.960000001</v>
      </c>
      <c r="N24" s="16">
        <f t="shared" si="1"/>
        <v>429808248.44999999</v>
      </c>
      <c r="O24" s="16">
        <v>0</v>
      </c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</row>
    <row r="25" spans="1:33" ht="22.5" x14ac:dyDescent="0.2">
      <c r="A25" s="79" t="s">
        <v>22</v>
      </c>
      <c r="B25" s="16">
        <v>0</v>
      </c>
      <c r="C25" s="16">
        <v>0</v>
      </c>
      <c r="D25" s="16">
        <v>0</v>
      </c>
      <c r="E25" s="71">
        <v>0</v>
      </c>
      <c r="F25" s="41">
        <v>0</v>
      </c>
      <c r="G25" s="16">
        <v>0</v>
      </c>
      <c r="H25" s="41">
        <v>0</v>
      </c>
      <c r="I25" s="16">
        <v>0</v>
      </c>
      <c r="J25" s="41">
        <v>0</v>
      </c>
      <c r="K25" s="16">
        <v>0</v>
      </c>
      <c r="L25" s="41">
        <v>0</v>
      </c>
      <c r="M25" s="16">
        <v>0</v>
      </c>
      <c r="N25" s="16">
        <v>0</v>
      </c>
      <c r="O25" s="16">
        <v>0</v>
      </c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</row>
    <row r="26" spans="1:33" ht="12.75" x14ac:dyDescent="0.2">
      <c r="A26" s="78" t="s">
        <v>23</v>
      </c>
      <c r="B26" s="16">
        <v>0</v>
      </c>
      <c r="C26" s="16">
        <v>0</v>
      </c>
      <c r="D26" s="16">
        <v>0</v>
      </c>
      <c r="E26" s="71">
        <v>0</v>
      </c>
      <c r="F26" s="41">
        <v>0</v>
      </c>
      <c r="G26" s="16">
        <v>0</v>
      </c>
      <c r="H26" s="41">
        <v>0</v>
      </c>
      <c r="I26" s="16">
        <v>0</v>
      </c>
      <c r="J26" s="41">
        <v>0</v>
      </c>
      <c r="K26" s="16">
        <v>0</v>
      </c>
      <c r="L26" s="41">
        <v>0</v>
      </c>
      <c r="M26" s="16">
        <v>0</v>
      </c>
      <c r="N26" s="16">
        <v>0</v>
      </c>
      <c r="O26" s="16">
        <v>0</v>
      </c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</row>
    <row r="27" spans="1:33" ht="11.25" customHeight="1" x14ac:dyDescent="0.2">
      <c r="A27" s="80" t="s">
        <v>24</v>
      </c>
      <c r="B27" s="32">
        <f>SUM(B28:B32)</f>
        <v>76462010.079999998</v>
      </c>
      <c r="C27" s="32">
        <f t="shared" ref="C27:M27" si="4">SUM(C28:C32)</f>
        <v>76337604.200000003</v>
      </c>
      <c r="D27" s="32">
        <f t="shared" si="4"/>
        <v>76173347.219999999</v>
      </c>
      <c r="E27" s="32">
        <f t="shared" si="4"/>
        <v>75537265.510000005</v>
      </c>
      <c r="F27" s="32">
        <f t="shared" si="4"/>
        <v>50237835.299999997</v>
      </c>
      <c r="G27" s="32">
        <f t="shared" si="4"/>
        <v>1271482.3599999999</v>
      </c>
      <c r="H27" s="32">
        <f t="shared" si="4"/>
        <v>1720519.36</v>
      </c>
      <c r="I27" s="32">
        <f t="shared" si="4"/>
        <v>2635764.75</v>
      </c>
      <c r="J27" s="32">
        <f t="shared" si="4"/>
        <v>617058.49000000488</v>
      </c>
      <c r="K27" s="32">
        <f t="shared" si="4"/>
        <v>2600988.2000000002</v>
      </c>
      <c r="L27" s="32">
        <f t="shared" si="4"/>
        <v>80249675.199999988</v>
      </c>
      <c r="M27" s="32">
        <f t="shared" si="4"/>
        <v>80614684.320000008</v>
      </c>
      <c r="N27" s="32">
        <f>SUM(B27:M27)</f>
        <v>524458234.99000001</v>
      </c>
      <c r="O27" s="32">
        <v>0</v>
      </c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</row>
    <row r="28" spans="1:33" ht="11.25" customHeight="1" x14ac:dyDescent="0.2">
      <c r="A28" s="81" t="s">
        <v>67</v>
      </c>
      <c r="B28" s="16">
        <v>1746629.77</v>
      </c>
      <c r="C28" s="16">
        <v>1840870.8</v>
      </c>
      <c r="D28" s="16">
        <v>1785969.08</v>
      </c>
      <c r="E28" s="71">
        <v>1185881.18</v>
      </c>
      <c r="F28" s="41">
        <v>1479406.19</v>
      </c>
      <c r="G28" s="16">
        <v>1037477.2</v>
      </c>
      <c r="H28" s="41">
        <v>1606217.31</v>
      </c>
      <c r="I28" s="16">
        <v>2427943.8199999998</v>
      </c>
      <c r="J28" s="41">
        <v>0</v>
      </c>
      <c r="K28" s="16">
        <v>1530425.61</v>
      </c>
      <c r="L28" s="41">
        <v>1651360.04</v>
      </c>
      <c r="M28" s="16">
        <v>2086029.48</v>
      </c>
      <c r="N28" s="16">
        <f t="shared" ref="N28:N29" si="5">SUM(B28:M28)</f>
        <v>18378210.48</v>
      </c>
      <c r="O28" s="16">
        <v>0</v>
      </c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39"/>
      <c r="AG28" s="39"/>
    </row>
    <row r="29" spans="1:33" ht="11.25" customHeight="1" x14ac:dyDescent="0.2">
      <c r="A29" s="81" t="s">
        <v>25</v>
      </c>
      <c r="B29" s="16">
        <v>0</v>
      </c>
      <c r="C29" s="16">
        <v>0</v>
      </c>
      <c r="D29" s="16">
        <v>0</v>
      </c>
      <c r="E29" s="71">
        <v>0</v>
      </c>
      <c r="F29" s="41">
        <v>0</v>
      </c>
      <c r="G29" s="16">
        <v>0</v>
      </c>
      <c r="H29" s="41">
        <v>0</v>
      </c>
      <c r="I29" s="16">
        <v>0</v>
      </c>
      <c r="J29" s="41">
        <v>0</v>
      </c>
      <c r="K29" s="16">
        <v>0</v>
      </c>
      <c r="L29" s="41">
        <v>0</v>
      </c>
      <c r="M29" s="16">
        <v>0</v>
      </c>
      <c r="N29" s="16">
        <f t="shared" si="5"/>
        <v>0</v>
      </c>
      <c r="O29" s="16">
        <v>0</v>
      </c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39"/>
    </row>
    <row r="30" spans="1:33" ht="11.25" customHeight="1" x14ac:dyDescent="0.2">
      <c r="A30" s="81" t="s">
        <v>26</v>
      </c>
      <c r="B30" s="73">
        <v>596887.6</v>
      </c>
      <c r="C30" s="73">
        <v>450558.11999999994</v>
      </c>
      <c r="D30" s="73">
        <v>453911.02999999997</v>
      </c>
      <c r="E30" s="74">
        <v>163786.07999999999</v>
      </c>
      <c r="F30" s="72">
        <v>150418.91999999998</v>
      </c>
      <c r="G30" s="73">
        <v>234005.16000000003</v>
      </c>
      <c r="H30" s="72">
        <v>114302.04999999999</v>
      </c>
      <c r="I30" s="73">
        <v>207820.93</v>
      </c>
      <c r="J30" s="72">
        <v>617058.49000000488</v>
      </c>
      <c r="K30" s="73">
        <v>1070562.5899999999</v>
      </c>
      <c r="L30" s="72">
        <v>440627.83999999799</v>
      </c>
      <c r="M30" s="73">
        <v>363965.68999999983</v>
      </c>
      <c r="N30" s="73">
        <f>SUM(B30:M30)</f>
        <v>4863904.5000000019</v>
      </c>
      <c r="O30" s="16">
        <v>0</v>
      </c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  <c r="AF30" s="39"/>
      <c r="AG30" s="39"/>
    </row>
    <row r="31" spans="1:33" ht="11.25" customHeight="1" x14ac:dyDescent="0.2">
      <c r="A31" s="81" t="s">
        <v>27</v>
      </c>
      <c r="B31" s="16">
        <v>74118492.709999993</v>
      </c>
      <c r="C31" s="16">
        <v>74046175.280000001</v>
      </c>
      <c r="D31" s="16">
        <v>73933467.109999999</v>
      </c>
      <c r="E31" s="71">
        <v>74187598.25</v>
      </c>
      <c r="F31" s="41">
        <v>48608010.189999998</v>
      </c>
      <c r="G31" s="16">
        <v>0</v>
      </c>
      <c r="H31" s="41">
        <v>0</v>
      </c>
      <c r="I31" s="16">
        <v>0</v>
      </c>
      <c r="J31" s="41">
        <v>0</v>
      </c>
      <c r="K31" s="16">
        <v>0</v>
      </c>
      <c r="L31" s="41">
        <v>78157687.319999993</v>
      </c>
      <c r="M31" s="16">
        <v>78164689.150000006</v>
      </c>
      <c r="N31" s="16">
        <f>SUM(B31:M31)</f>
        <v>501216120.00999999</v>
      </c>
      <c r="O31" s="16">
        <v>0</v>
      </c>
      <c r="P31" s="39"/>
    </row>
    <row r="32" spans="1:33" ht="11.25" customHeight="1" x14ac:dyDescent="0.2">
      <c r="A32" s="42" t="s">
        <v>66</v>
      </c>
      <c r="B32" s="40">
        <v>0</v>
      </c>
      <c r="C32" s="40">
        <v>0</v>
      </c>
      <c r="D32" s="40">
        <v>0</v>
      </c>
      <c r="E32" s="40">
        <v>0</v>
      </c>
      <c r="F32" s="40">
        <v>0</v>
      </c>
      <c r="G32" s="40">
        <v>0</v>
      </c>
      <c r="H32" s="40">
        <v>0</v>
      </c>
      <c r="I32" s="40">
        <v>0</v>
      </c>
      <c r="J32" s="40">
        <v>0</v>
      </c>
      <c r="K32" s="40">
        <v>0</v>
      </c>
      <c r="L32" s="40">
        <v>0</v>
      </c>
      <c r="M32" s="40">
        <v>0</v>
      </c>
      <c r="N32" s="40">
        <f>SUM(B32:M32)</f>
        <v>0</v>
      </c>
      <c r="O32" s="40">
        <v>0</v>
      </c>
      <c r="P32" s="39"/>
    </row>
    <row r="33" spans="1:17" ht="11.25" customHeight="1" x14ac:dyDescent="0.2">
      <c r="A33" s="17" t="s">
        <v>28</v>
      </c>
      <c r="B33" s="36">
        <f>B18-B27</f>
        <v>311696782.40000004</v>
      </c>
      <c r="C33" s="36">
        <f t="shared" ref="C33:O33" si="6">C18-C27</f>
        <v>346889268.83999997</v>
      </c>
      <c r="D33" s="36">
        <f t="shared" si="6"/>
        <v>313028986.70999992</v>
      </c>
      <c r="E33" s="36">
        <f>E18-E27</f>
        <v>312084644.87</v>
      </c>
      <c r="F33" s="36">
        <f t="shared" si="6"/>
        <v>340993226.18000001</v>
      </c>
      <c r="G33" s="36">
        <f t="shared" si="6"/>
        <v>389681580.59000003</v>
      </c>
      <c r="H33" s="36">
        <f t="shared" si="6"/>
        <v>390768860.94999993</v>
      </c>
      <c r="I33" s="36">
        <f t="shared" si="6"/>
        <v>631997363.68000007</v>
      </c>
      <c r="J33" s="36">
        <f t="shared" si="6"/>
        <v>479347114.71000004</v>
      </c>
      <c r="K33" s="36">
        <f t="shared" si="6"/>
        <v>417436534.31999999</v>
      </c>
      <c r="L33" s="36">
        <f t="shared" si="6"/>
        <v>343745836.64999992</v>
      </c>
      <c r="M33" s="36">
        <f t="shared" si="6"/>
        <v>338142377.08999997</v>
      </c>
      <c r="N33" s="36">
        <f>N18-N27</f>
        <v>4615812576.9899998</v>
      </c>
      <c r="O33" s="36">
        <f t="shared" si="6"/>
        <v>20621994.900000002</v>
      </c>
      <c r="Q33" s="39"/>
    </row>
    <row r="34" spans="1:17" ht="11.25" customHeight="1" x14ac:dyDescent="0.2">
      <c r="A34" s="18"/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20"/>
    </row>
    <row r="35" spans="1:17" ht="11.25" customHeight="1" x14ac:dyDescent="0.2">
      <c r="A35" s="46" t="s">
        <v>29</v>
      </c>
      <c r="B35" s="47"/>
      <c r="C35" s="47"/>
      <c r="D35" s="47"/>
      <c r="E35" s="47"/>
      <c r="F35" s="46" t="s">
        <v>30</v>
      </c>
      <c r="G35" s="47"/>
      <c r="H35" s="47"/>
      <c r="I35" s="47"/>
      <c r="J35" s="47"/>
      <c r="K35" s="47"/>
      <c r="L35" s="47"/>
      <c r="M35" s="46" t="s">
        <v>31</v>
      </c>
      <c r="N35" s="47"/>
      <c r="O35" s="48"/>
    </row>
    <row r="36" spans="1:17" ht="11.25" customHeight="1" x14ac:dyDescent="0.2">
      <c r="A36" s="18" t="s">
        <v>32</v>
      </c>
      <c r="B36" s="21"/>
      <c r="C36" s="21"/>
      <c r="D36" s="21"/>
      <c r="E36" s="21"/>
      <c r="F36" s="22"/>
      <c r="G36" s="21"/>
      <c r="H36" s="23"/>
      <c r="I36" s="23"/>
      <c r="J36" s="23"/>
      <c r="K36" s="23"/>
      <c r="L36" s="24">
        <v>1290353341000</v>
      </c>
      <c r="M36" s="63" t="s">
        <v>33</v>
      </c>
      <c r="N36" s="64"/>
      <c r="O36" s="65"/>
    </row>
    <row r="37" spans="1:17" ht="12.75" x14ac:dyDescent="0.2">
      <c r="A37" s="25" t="s">
        <v>34</v>
      </c>
      <c r="B37" s="26"/>
      <c r="C37" s="26"/>
      <c r="D37" s="26"/>
      <c r="E37" s="26"/>
      <c r="F37" s="27"/>
      <c r="G37" s="26"/>
      <c r="H37" s="28"/>
      <c r="I37" s="28"/>
      <c r="J37" s="28"/>
      <c r="K37" s="28"/>
      <c r="L37" s="33">
        <f>N33+O33</f>
        <v>4636434571.8899994</v>
      </c>
      <c r="M37" s="27"/>
      <c r="N37" s="28"/>
      <c r="O37" s="35">
        <f>L37/L36*100</f>
        <v>0.35931511350967232</v>
      </c>
    </row>
    <row r="38" spans="1:17" ht="11.25" customHeight="1" x14ac:dyDescent="0.2">
      <c r="A38" s="66" t="s">
        <v>35</v>
      </c>
      <c r="B38" s="67"/>
      <c r="C38" s="67"/>
      <c r="D38" s="67"/>
      <c r="E38" s="68"/>
      <c r="F38" s="18"/>
      <c r="G38" s="19"/>
      <c r="H38" s="19"/>
      <c r="I38" s="19"/>
      <c r="J38" s="19"/>
      <c r="K38" s="19"/>
      <c r="L38" s="24">
        <f>L36*O38/100</f>
        <v>15613275426.1</v>
      </c>
      <c r="M38" s="18"/>
      <c r="N38" s="19"/>
      <c r="O38" s="34">
        <v>1.21</v>
      </c>
    </row>
    <row r="39" spans="1:17" ht="11.25" customHeight="1" x14ac:dyDescent="0.2">
      <c r="A39" s="18" t="s">
        <v>36</v>
      </c>
      <c r="B39" s="19"/>
      <c r="C39" s="19"/>
      <c r="D39" s="19"/>
      <c r="E39" s="19"/>
      <c r="F39" s="18"/>
      <c r="G39" s="19"/>
      <c r="H39" s="19"/>
      <c r="I39" s="19"/>
      <c r="J39" s="19"/>
      <c r="K39" s="19"/>
      <c r="L39" s="24">
        <f>L36*O39/100</f>
        <v>14832611654.795</v>
      </c>
      <c r="M39" s="18"/>
      <c r="N39" s="19"/>
      <c r="O39" s="34">
        <v>1.1495</v>
      </c>
    </row>
    <row r="40" spans="1:17" ht="11.25" customHeight="1" x14ac:dyDescent="0.2">
      <c r="A40" s="18" t="s">
        <v>37</v>
      </c>
      <c r="B40" s="19"/>
      <c r="C40" s="19"/>
      <c r="D40" s="19"/>
      <c r="E40" s="19"/>
      <c r="F40" s="18"/>
      <c r="G40" s="19"/>
      <c r="H40" s="19"/>
      <c r="I40" s="19"/>
      <c r="J40" s="19"/>
      <c r="K40" s="19"/>
      <c r="L40" s="24">
        <f>L36*O40/100</f>
        <v>14051947883.49</v>
      </c>
      <c r="M40" s="18"/>
      <c r="N40" s="19"/>
      <c r="O40" s="34">
        <v>1.089</v>
      </c>
    </row>
    <row r="41" spans="1:17" ht="11.25" customHeight="1" x14ac:dyDescent="0.2">
      <c r="A41" s="30" t="s">
        <v>65</v>
      </c>
      <c r="B41" s="29"/>
      <c r="C41" s="29"/>
      <c r="D41" s="29"/>
      <c r="E41" s="29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7" ht="23.25" customHeight="1" x14ac:dyDescent="0.2">
      <c r="A42" s="62" t="s">
        <v>64</v>
      </c>
      <c r="B42" s="62"/>
      <c r="C42" s="62"/>
      <c r="D42" s="62"/>
      <c r="E42" s="62"/>
      <c r="F42" s="62"/>
      <c r="G42" s="62"/>
      <c r="H42" s="62"/>
      <c r="I42" s="62"/>
      <c r="J42" s="62"/>
      <c r="K42" s="62"/>
      <c r="L42" s="62"/>
      <c r="M42" s="62"/>
      <c r="N42" s="62"/>
      <c r="O42" s="62"/>
    </row>
    <row r="43" spans="1:17" ht="11.25" customHeight="1" x14ac:dyDescent="0.2">
      <c r="A43" s="61" t="s">
        <v>40</v>
      </c>
      <c r="B43" s="61"/>
      <c r="C43" s="61"/>
      <c r="D43" s="61"/>
      <c r="E43" s="61"/>
      <c r="F43" s="61"/>
      <c r="G43" s="61"/>
      <c r="H43" s="37"/>
      <c r="I43" s="37"/>
      <c r="J43" s="37"/>
      <c r="K43" s="37"/>
      <c r="L43" s="37"/>
      <c r="M43" s="37"/>
      <c r="N43" s="37"/>
      <c r="O43" s="37"/>
    </row>
    <row r="44" spans="1:17" ht="11.25" customHeight="1" x14ac:dyDescent="0.2">
      <c r="A44" s="62" t="s">
        <v>41</v>
      </c>
      <c r="B44" s="62"/>
      <c r="C44" s="62"/>
      <c r="D44" s="62"/>
      <c r="E44" s="62"/>
      <c r="F44" s="62"/>
      <c r="G44" s="62"/>
      <c r="H44" s="62"/>
      <c r="I44" s="62"/>
      <c r="J44" s="62"/>
      <c r="K44" s="62"/>
      <c r="L44" s="62"/>
      <c r="M44" s="62"/>
      <c r="N44" s="62"/>
      <c r="O44" s="62"/>
    </row>
    <row r="45" spans="1:17" ht="25.5" customHeight="1" x14ac:dyDescent="0.25">
      <c r="A45" s="38"/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</row>
    <row r="46" spans="1:17" ht="53.25" customHeight="1" x14ac:dyDescent="0.25">
      <c r="A46" s="43" t="s">
        <v>42</v>
      </c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</row>
    <row r="47" spans="1:17" ht="53.25" customHeight="1" x14ac:dyDescent="0.25">
      <c r="A47" s="43" t="s">
        <v>47</v>
      </c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</row>
    <row r="48" spans="1:17" ht="52.5" customHeight="1" x14ac:dyDescent="0.25">
      <c r="A48" s="43" t="s">
        <v>48</v>
      </c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</row>
  </sheetData>
  <mergeCells count="32">
    <mergeCell ref="A47:O47"/>
    <mergeCell ref="A44:O44"/>
    <mergeCell ref="M36:O36"/>
    <mergeCell ref="A38:E38"/>
    <mergeCell ref="A42:O42"/>
    <mergeCell ref="A46:O46"/>
    <mergeCell ref="J14:J17"/>
    <mergeCell ref="K14:K17"/>
    <mergeCell ref="L14:L17"/>
    <mergeCell ref="M14:M17"/>
    <mergeCell ref="A43:G43"/>
    <mergeCell ref="E14:E17"/>
    <mergeCell ref="F14:F17"/>
    <mergeCell ref="G14:G17"/>
    <mergeCell ref="H14:H17"/>
    <mergeCell ref="I14:I17"/>
    <mergeCell ref="A48:O48"/>
    <mergeCell ref="A8:O8"/>
    <mergeCell ref="A3:O3"/>
    <mergeCell ref="A4:O4"/>
    <mergeCell ref="A5:O5"/>
    <mergeCell ref="A6:O6"/>
    <mergeCell ref="A7:O7"/>
    <mergeCell ref="A35:E35"/>
    <mergeCell ref="F35:L35"/>
    <mergeCell ref="M35:O35"/>
    <mergeCell ref="B11:O11"/>
    <mergeCell ref="B12:O12"/>
    <mergeCell ref="B13:N13"/>
    <mergeCell ref="B14:B17"/>
    <mergeCell ref="C14:C17"/>
    <mergeCell ref="D14:D17"/>
  </mergeCells>
  <pageMargins left="0.511811024" right="0.511811024" top="0.78740157499999996" bottom="0.78740157499999996" header="0.31496062000000002" footer="0.31496062000000002"/>
  <pageSetup paperSize="9" scale="5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K29:N32"/>
  <sheetViews>
    <sheetView workbookViewId="0">
      <selection activeCell="K29" sqref="K29:N32"/>
    </sheetView>
  </sheetViews>
  <sheetFormatPr defaultRowHeight="15" x14ac:dyDescent="0.25"/>
  <sheetData>
    <row r="29" spans="11:14" x14ac:dyDescent="0.25">
      <c r="K29" s="58" t="s">
        <v>43</v>
      </c>
      <c r="L29" s="58" t="s">
        <v>44</v>
      </c>
      <c r="M29" s="58" t="s">
        <v>45</v>
      </c>
      <c r="N29" s="58" t="s">
        <v>46</v>
      </c>
    </row>
    <row r="30" spans="11:14" x14ac:dyDescent="0.25">
      <c r="K30" s="59"/>
      <c r="L30" s="59"/>
      <c r="M30" s="59"/>
      <c r="N30" s="59"/>
    </row>
    <row r="31" spans="11:14" x14ac:dyDescent="0.25">
      <c r="K31" s="59"/>
      <c r="L31" s="59"/>
      <c r="M31" s="59"/>
      <c r="N31" s="59"/>
    </row>
    <row r="32" spans="11:14" x14ac:dyDescent="0.25">
      <c r="K32" s="60"/>
      <c r="L32" s="60"/>
      <c r="M32" s="60"/>
      <c r="N32" s="60"/>
    </row>
  </sheetData>
  <mergeCells count="4">
    <mergeCell ref="K29:K32"/>
    <mergeCell ref="L29:L32"/>
    <mergeCell ref="M29:M32"/>
    <mergeCell ref="N29:N32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Anexo 1 Pessoal União</vt:lpstr>
      <vt:lpstr>Plan1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Karlo Eric Galvão Dantas</cp:lastModifiedBy>
  <cp:lastPrinted>2024-05-21T16:40:24Z</cp:lastPrinted>
  <dcterms:created xsi:type="dcterms:W3CDTF">2021-05-12T13:36:33Z</dcterms:created>
  <dcterms:modified xsi:type="dcterms:W3CDTF">2024-05-21T19:09:42Z</dcterms:modified>
</cp:coreProperties>
</file>