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Nuelo\Meus documentos\EXCEL7\Documentos\Relatórios\GESTÃO\2003\"/>
    </mc:Choice>
  </mc:AlternateContent>
  <bookViews>
    <workbookView xWindow="-15" yWindow="-15" windowWidth="11940" windowHeight="6540" tabRatio="653" activeTab="3"/>
  </bookViews>
  <sheets>
    <sheet name="ANEXO I" sheetId="14" r:id="rId1"/>
    <sheet name="ANEXO V" sheetId="15" r:id="rId2"/>
    <sheet name="ANEXO VI" sheetId="16" r:id="rId3"/>
    <sheet name="ANEXO VIII" sheetId="20" r:id="rId4"/>
  </sheets>
  <definedNames>
    <definedName name="_xlnm.Print_Area" localSheetId="0">'ANEXO I'!$A$1:$B$53</definedName>
    <definedName name="_xlnm.Print_Area" localSheetId="1">'ANEXO V'!$A$1:$D$47</definedName>
    <definedName name="_xlnm.Print_Area" localSheetId="2">'ANEXO VI'!$A$1:$F$44</definedName>
    <definedName name="_xlnm.Print_Area" localSheetId="3">'ANEXO VIII'!$A$1:$C$52</definedName>
  </definedNames>
  <calcPr calcId="152511"/>
</workbook>
</file>

<file path=xl/calcChain.xml><?xml version="1.0" encoding="utf-8"?>
<calcChain xmlns="http://schemas.openxmlformats.org/spreadsheetml/2006/main">
  <c r="B25" i="14" l="1"/>
  <c r="B22" i="14" s="1"/>
  <c r="B33" i="14" s="1"/>
  <c r="B27" i="14"/>
  <c r="B34" i="14"/>
  <c r="B36" i="14" s="1"/>
  <c r="B20" i="20" s="1"/>
  <c r="D14" i="15"/>
  <c r="D24" i="15" s="1"/>
  <c r="D27" i="15" s="1"/>
  <c r="D19" i="15"/>
  <c r="B21" i="15"/>
  <c r="B15" i="15" s="1"/>
  <c r="B14" i="15" s="1"/>
  <c r="B24" i="15" s="1"/>
  <c r="B27" i="15" s="1"/>
  <c r="D29" i="15"/>
  <c r="D39" i="15"/>
  <c r="B19" i="16"/>
  <c r="C19" i="16"/>
  <c r="D19" i="16"/>
  <c r="E19" i="16"/>
  <c r="F19" i="16"/>
  <c r="B35" i="16"/>
  <c r="C35" i="16"/>
  <c r="D35" i="16"/>
  <c r="E35" i="16"/>
  <c r="F35" i="16"/>
  <c r="B23" i="20"/>
  <c r="B44" i="20"/>
  <c r="C44" i="20"/>
  <c r="B19" i="20" l="1"/>
  <c r="B35" i="14"/>
  <c r="B45" i="14"/>
  <c r="B24" i="20" s="1"/>
  <c r="B42" i="14"/>
  <c r="B37" i="14"/>
  <c r="B21" i="20" l="1"/>
</calcChain>
</file>

<file path=xl/sharedStrings.xml><?xml version="1.0" encoding="utf-8"?>
<sst xmlns="http://schemas.openxmlformats.org/spreadsheetml/2006/main" count="230" uniqueCount="139">
  <si>
    <t>CÂMARA DOS DEPUTADOS</t>
  </si>
  <si>
    <t>RELATÓRIO DE GESTÃO FISCAL</t>
  </si>
  <si>
    <t>Pessoal Ativo</t>
  </si>
  <si>
    <t>Pessoal Inativo e Pensionistas</t>
  </si>
  <si>
    <t>-</t>
  </si>
  <si>
    <t>Diretor-Geral</t>
  </si>
  <si>
    <t xml:space="preserve">Diretor de Finanças, Orçamento e Contabilidade </t>
  </si>
  <si>
    <t xml:space="preserve">Secretário de Controle Interno </t>
  </si>
  <si>
    <t>SALVADOR ROQUE BATISTA JÚNIOR</t>
  </si>
  <si>
    <t>EVANDRO LOPES COSTA</t>
  </si>
  <si>
    <t>SÉRGIO SAMPAIO CONTREIRAS DE ALMEIDA</t>
  </si>
  <si>
    <t>Contador CRC/DF - 007504/0-8</t>
  </si>
  <si>
    <t>Contador CRC/DF - 9017</t>
  </si>
  <si>
    <t>DEMONSTRATIVO DA DISPONIBILIDADE DE CAIXA</t>
  </si>
  <si>
    <t xml:space="preserve"> ORÇAMENTOS FISCAL E DA SEGURIDADE SOCIAL</t>
  </si>
  <si>
    <t>VALOR</t>
  </si>
  <si>
    <t>ATIVO DISPONÍVEL</t>
  </si>
  <si>
    <t>Disponibilidade Financeira</t>
  </si>
  <si>
    <t>Caixa</t>
  </si>
  <si>
    <t>Outras Obrigações Financeiras</t>
  </si>
  <si>
    <t>Contas Vinculadas</t>
  </si>
  <si>
    <t>Aplicações Financeiras</t>
  </si>
  <si>
    <t xml:space="preserve"> SUBTOTAL</t>
  </si>
  <si>
    <t xml:space="preserve">  Fonte: SIAFI e Coordenação de Contabilidade da Câmara dos Deputados.</t>
  </si>
  <si>
    <t>DEMONSTRATIVO DOS RESTOS A PAGAR</t>
  </si>
  <si>
    <t>ÓRGÃO</t>
  </si>
  <si>
    <t>INSCRITOS</t>
  </si>
  <si>
    <t>PROCESSADOS</t>
  </si>
  <si>
    <t>NÃO PROCESSADOS</t>
  </si>
  <si>
    <t>TOTAL</t>
  </si>
  <si>
    <t>(-) Indenizações por Demissão e Incentivos à Demissão Voluntária</t>
  </si>
  <si>
    <t>(-) Decorrentes de Decisão Judicial</t>
  </si>
  <si>
    <t>(-) Despesas de Exercícios Anteriores</t>
  </si>
  <si>
    <t>(-) Inativos com Recursos Vinculados</t>
  </si>
  <si>
    <t>(-) Convocação Extraordinária (inciso II, § 6º, art. 57 da CF)</t>
  </si>
  <si>
    <t>R$ Milhares</t>
  </si>
  <si>
    <t>DESPESA LIQUIDADA</t>
  </si>
  <si>
    <t>SALVADOR ROQUE BATISTA JÚNIOR                                                      EVANDRO LOPES COSTA</t>
  </si>
  <si>
    <t>ATIVO</t>
  </si>
  <si>
    <t>PASSIVO</t>
  </si>
  <si>
    <t>OBRIGAÇÕES FINANCEIRAS</t>
  </si>
  <si>
    <t>Conta Movimento</t>
  </si>
  <si>
    <t>Outras Disponibilidades Financeiras</t>
  </si>
  <si>
    <t xml:space="preserve">Depósitos </t>
  </si>
  <si>
    <t>Restos a Pagar Processados</t>
  </si>
  <si>
    <t>Do Exercício</t>
  </si>
  <si>
    <t>De Exercícios Anteriores</t>
  </si>
  <si>
    <t xml:space="preserve"> INSUFICIÊNCIA ANTES DA INSCRIÇÃO EM RESTOS A</t>
  </si>
  <si>
    <t>PAGAR NÃO PROCESSADOS (I)</t>
  </si>
  <si>
    <t xml:space="preserve">SUFICIÊNCIA ANTES DA INSCRIÇÃO EM </t>
  </si>
  <si>
    <t>RESTOS A PAGAR NÃO PROCESSADOS (II)</t>
  </si>
  <si>
    <t>INSCRIÇÃO EM RESTOS A PAGAR NÃO PROCESSADOS (III)</t>
  </si>
  <si>
    <t>Regime Previdenciário</t>
  </si>
  <si>
    <t>PAGAR NÃO PROCESSADOS (V)</t>
  </si>
  <si>
    <t>RESTOS A PAGAR NÃO PROCESSADOS (VI)</t>
  </si>
  <si>
    <t>INSCRIÇÃO EM RESTOS A PAGAR NÃO PROCESSADOS DO REGIME PREVIDENCIÁRIO PRÓPRIO (VII)</t>
  </si>
  <si>
    <t>DÉFICIT</t>
  </si>
  <si>
    <t>SUPERÁVIT</t>
  </si>
  <si>
    <t>RESTOS A PAGAR</t>
  </si>
  <si>
    <t>Exercícios       Anteriores</t>
  </si>
  <si>
    <t>Suficiência antes da Inscrição em Restos a Pagar Não Processados</t>
  </si>
  <si>
    <t>DESTINAÇÃO DE RECURSOS</t>
  </si>
  <si>
    <t>Bancos</t>
  </si>
  <si>
    <t>SUFICIÊNCIA APÓS A INSCRIÇÃO EM RESTOS A PAGAR NÃO PROCESSADOS (IV) = (II - III)</t>
  </si>
  <si>
    <t xml:space="preserve"> DESPESA LÍQUIDA COM PESSOAL (I)</t>
  </si>
  <si>
    <t xml:space="preserve"> RECEITA CORRENTE LÍQUIDA - RCL (III)</t>
  </si>
  <si>
    <t>Despesas não Computadas (art. 19, § 1º da LRF)</t>
  </si>
  <si>
    <t xml:space="preserve"> OUTRAS DESPESAS DE  PESSOAL DECORRENTES DE CONTRATOS DE TERCEIRIZAÇÃO (art. 18, § 1º da LRF) (II) </t>
  </si>
  <si>
    <t>TOTAL DA DESPESA LÍQUIDA COM PESSOAL (I + II)</t>
  </si>
  <si>
    <t xml:space="preserve"> FIXAÇÃO OU ALTERAÇÃO DE REMUNERAÇÃO OU SUBSÍDIO POR LEI ESPECÍFICA E REVISÃO</t>
  </si>
  <si>
    <t xml:space="preserve"> GERAL ANUAL (inciso X, art. 37 da CF)</t>
  </si>
  <si>
    <t xml:space="preserve"> REVISÃO GERAL ANUAL sobre a RCL (V)</t>
  </si>
  <si>
    <t xml:space="preserve"> % da FIXAÇÃO OU ALTERAÇÃO  DE  REMUNERAÇÃO  OU  SUBSÍDIO  POR  LEI  ESPECÍFICA  E</t>
  </si>
  <si>
    <t>UNIÃO - PODER LEGISLATIVO</t>
  </si>
  <si>
    <t>ORÇAMENTOS FISCAL E DA SEGURIDADE SOCIAL</t>
  </si>
  <si>
    <t>DESPESA COM PESSOAL</t>
  </si>
  <si>
    <t xml:space="preserve">DEMONSTRATIVO DA DESPESA COM  PESSOAL </t>
  </si>
  <si>
    <t>FUNDO ROTATIVO DA CD</t>
  </si>
  <si>
    <t>Limite de Saque c/Vinculação de Pagamento</t>
  </si>
  <si>
    <t>Valores Diferidos</t>
  </si>
  <si>
    <t>00 - Recursos Ordinários</t>
  </si>
  <si>
    <t>DEMONSTRATIVO DOS LIMITES</t>
  </si>
  <si>
    <t>% SOBRE A RCL</t>
  </si>
  <si>
    <t>Limite Legal (incisos I, II e III, art. 20 da LRF)</t>
  </si>
  <si>
    <t>Limite Prudencial (§ único, art. 22 da LRF)</t>
  </si>
  <si>
    <t>aumento previsto no inciso X, art. 37 da CF</t>
  </si>
  <si>
    <t>Limite Permitido (art. 71 da LRF)</t>
  </si>
  <si>
    <t>DÍVIDA</t>
  </si>
  <si>
    <t>Dívida Consolidada Líquida</t>
  </si>
  <si>
    <t>Limite Definido por Resolução do Senado Federal</t>
  </si>
  <si>
    <t>GARANTIAS DE VALORES</t>
  </si>
  <si>
    <t>Total das Garantias</t>
  </si>
  <si>
    <t>OPERAÇÕES DE CRÉDITO</t>
  </si>
  <si>
    <t>Operações de  Crédito Internas e Externas</t>
  </si>
  <si>
    <t>Operações de  Crédito por Antecipação de Receita</t>
  </si>
  <si>
    <t>INSCRIÇÃO EM RESTOS</t>
  </si>
  <si>
    <t>A PAGAR</t>
  </si>
  <si>
    <t>SUFICIÊNCIA ANTES DA</t>
  </si>
  <si>
    <t>A PAGAR NÃO PROCESSADOS</t>
  </si>
  <si>
    <t>SERVIÇOS DE TERCEIROS</t>
  </si>
  <si>
    <t>Total da Despesa com Serviços de Terceiros</t>
  </si>
  <si>
    <t>Limite, Calculado com Base no Exercício de 1999, do Total da Despesa com</t>
  </si>
  <si>
    <t>Serviços de Terceiros (art. 72 da LRF)</t>
  </si>
  <si>
    <t>Limite Definido p/ Senado Federal para Op. de Crédito Internas e Externas</t>
  </si>
  <si>
    <t>Limite Definido p/ Senado Federal para Op. de Crédito por Antec. da Receita</t>
  </si>
  <si>
    <t>LRF, art. 54 - Anexo VIII</t>
  </si>
  <si>
    <t>0,08</t>
  </si>
  <si>
    <t>0,06</t>
  </si>
  <si>
    <t>LRF, art. 55, inciso III, alínea "a" - Anexo V</t>
  </si>
  <si>
    <t>LRF, art. 55, inciso III, alínea "b" - Anexo VI</t>
  </si>
  <si>
    <t>DESPESA COM  PESSOAL</t>
  </si>
  <si>
    <t>LRF, art. 55, inciso I, alínea "a" - Anexo I</t>
  </si>
  <si>
    <t>Total da Despesa Líquida com Pessoal nos 12 Últimos Meses</t>
  </si>
  <si>
    <t>Total da Despesa Líquida com Pessoal nos 12 Últimos Meses, deduzido o</t>
  </si>
  <si>
    <t>Valor Apurado nos Demonstrativos Respectivos</t>
  </si>
  <si>
    <t>INSUFICIÊNCIA ANTES DA INSCRIÇÃO EM RESTOS A</t>
  </si>
  <si>
    <t xml:space="preserve">53 - Contrib.  para Financ. Seguridade Social  </t>
  </si>
  <si>
    <t xml:space="preserve">TOTAL   DA   DESPESA  LÍQUIDA  COM  PESSOAL,   deduzido   o  aumento   previsto    no   inciso    X, </t>
  </si>
  <si>
    <t>Não Inscritos Por Insuficiência Financeira</t>
  </si>
  <si>
    <t>50 - Recursos Não-Financeiros Dir. Arrecadados</t>
  </si>
  <si>
    <t>80 - Recursos Financeiros Dir. Arrecadados</t>
  </si>
  <si>
    <t>Jan/2003 a Dez/2003</t>
  </si>
  <si>
    <t xml:space="preserve"> JAN/2003 A DEZ/2003</t>
  </si>
  <si>
    <t>ATÉ O 3º QUADRIMESTRE DE 2003</t>
  </si>
  <si>
    <t xml:space="preserve">                            Secretário de Controle Interno                                                   Diretor  de Finanças, Orçamento e Contabilidade</t>
  </si>
  <si>
    <t xml:space="preserve">                     Contador CRC/DF - 9017                                                                    Contador CRC/DF - 007504/0-8</t>
  </si>
  <si>
    <t xml:space="preserve">  % do TOTAL DA DESPESA LÍQUIDA COM PESSOAL sobre a RCL (IV) = (I+II) / (III)  x  100</t>
  </si>
  <si>
    <t>Fonte: SIAFI, SIGESP e Portaria STN nº 36, de 16.01.2004.</t>
  </si>
  <si>
    <t xml:space="preserve">56 - Contrib.  Plano Seguridade Social Servidor </t>
  </si>
  <si>
    <t xml:space="preserve">69 - Contrib.  Patronal Plano Seg. Social Servidor </t>
  </si>
  <si>
    <t xml:space="preserve"> LIMITE LEGAL (incisos I, II e III, art. 20 da LRF)  -  (1,210000%)</t>
  </si>
  <si>
    <t xml:space="preserve"> LIMITE PRUDENCIAL (§ único, art. 22 da  LRF)  -  (1,149500%)</t>
  </si>
  <si>
    <t xml:space="preserve">art. 37 da CF  -  (0,597394%)  = (IV) - (V) </t>
  </si>
  <si>
    <t>LIMITE PERMITIDO (art. 71 da LRF)   -   (0,670000%)</t>
  </si>
  <si>
    <t>0,645552</t>
  </si>
  <si>
    <t>1,210000</t>
  </si>
  <si>
    <t>1,149500</t>
  </si>
  <si>
    <t>0,670000</t>
  </si>
  <si>
    <t>0,597394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</si>
</sst>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5" formatCode="&quot;R$&quot;#,##0.00_);[Red]\(&quot;R$&quot;#,##0.00\)"/>
    <numFmt numFmtId="195" formatCode="0.000000%"/>
  </numFmts>
  <fonts count="14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sz val="14"/>
      <name val="Arial"/>
      <family val="2"/>
    </font>
    <font>
      <sz val="11"/>
      <name val="Times New Roman"/>
      <family val="1"/>
    </font>
    <font>
      <sz val="10"/>
      <name val="Times New Roman"/>
      <family val="1"/>
    </font>
    <font>
      <sz val="11"/>
      <name val="Arial"/>
      <family val="2"/>
    </font>
    <font>
      <sz val="13"/>
      <name val="Times New Roman"/>
      <family val="1"/>
    </font>
    <font>
      <b/>
      <sz val="16"/>
      <name val="Arial"/>
      <family val="2"/>
    </font>
    <font>
      <b/>
      <sz val="14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99">
    <xf numFmtId="0" fontId="0" fillId="0" borderId="0" xfId="0"/>
    <xf numFmtId="0" fontId="1" fillId="0" borderId="0" xfId="0" applyFont="1"/>
    <xf numFmtId="49" fontId="3" fillId="0" borderId="0" xfId="0" applyNumberFormat="1" applyFont="1"/>
    <xf numFmtId="49" fontId="3" fillId="0" borderId="0" xfId="0" applyNumberFormat="1" applyFont="1" applyAlignment="1"/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49" fontId="3" fillId="0" borderId="0" xfId="0" applyNumberFormat="1" applyFont="1" applyAlignment="1">
      <alignment horizontal="left" vertical="justify" wrapText="1"/>
    </xf>
    <xf numFmtId="0" fontId="5" fillId="0" borderId="0" xfId="0" applyFont="1"/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175" fontId="3" fillId="0" borderId="0" xfId="0" applyNumberFormat="1" applyFont="1" applyAlignment="1">
      <alignment horizontal="right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 vertical="justify"/>
    </xf>
    <xf numFmtId="49" fontId="1" fillId="0" borderId="0" xfId="0" applyNumberFormat="1" applyFont="1" applyAlignment="1">
      <alignment horizontal="center"/>
    </xf>
    <xf numFmtId="49" fontId="3" fillId="0" borderId="1" xfId="0" applyNumberFormat="1" applyFont="1" applyBorder="1" applyAlignment="1">
      <alignment horizontal="justify" vertical="center"/>
    </xf>
    <xf numFmtId="49" fontId="3" fillId="0" borderId="2" xfId="0" applyNumberFormat="1" applyFont="1" applyBorder="1" applyAlignment="1">
      <alignment horizontal="left" indent="2"/>
    </xf>
    <xf numFmtId="49" fontId="3" fillId="0" borderId="2" xfId="0" applyNumberFormat="1" applyFont="1" applyBorder="1" applyAlignment="1">
      <alignment horizontal="left" indent="4"/>
    </xf>
    <xf numFmtId="49" fontId="4" fillId="0" borderId="0" xfId="0" applyNumberFormat="1" applyFont="1" applyBorder="1" applyAlignment="1">
      <alignment vertical="center"/>
    </xf>
    <xf numFmtId="10" fontId="3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49" fontId="6" fillId="0" borderId="2" xfId="0" applyNumberFormat="1" applyFont="1" applyBorder="1" applyAlignment="1">
      <alignment horizontal="left"/>
    </xf>
    <xf numFmtId="49" fontId="4" fillId="0" borderId="0" xfId="0" applyNumberFormat="1" applyFont="1" applyBorder="1" applyAlignment="1">
      <alignment horizontal="left" vertical="center"/>
    </xf>
    <xf numFmtId="4" fontId="3" fillId="0" borderId="0" xfId="0" applyNumberFormat="1" applyFont="1" applyBorder="1" applyAlignment="1">
      <alignment horizontal="right" vertical="center"/>
    </xf>
    <xf numFmtId="49" fontId="3" fillId="0" borderId="2" xfId="0" applyNumberFormat="1" applyFont="1" applyBorder="1" applyAlignment="1">
      <alignment horizontal="left" indent="1"/>
    </xf>
    <xf numFmtId="49" fontId="3" fillId="0" borderId="4" xfId="0" applyNumberFormat="1" applyFont="1" applyBorder="1" applyAlignment="1">
      <alignment horizontal="left" indent="1"/>
    </xf>
    <xf numFmtId="49" fontId="3" fillId="0" borderId="4" xfId="0" applyNumberFormat="1" applyFont="1" applyBorder="1" applyAlignment="1">
      <alignment horizontal="left" indent="2"/>
    </xf>
    <xf numFmtId="49" fontId="3" fillId="0" borderId="2" xfId="0" applyNumberFormat="1" applyFont="1" applyBorder="1" applyAlignment="1">
      <alignment horizontal="left" indent="3"/>
    </xf>
    <xf numFmtId="0" fontId="3" fillId="0" borderId="4" xfId="0" applyFont="1" applyBorder="1" applyAlignment="1">
      <alignment horizontal="left" indent="2"/>
    </xf>
    <xf numFmtId="0" fontId="3" fillId="0" borderId="4" xfId="0" applyFont="1" applyBorder="1" applyAlignment="1"/>
    <xf numFmtId="49" fontId="4" fillId="0" borderId="2" xfId="0" applyNumberFormat="1" applyFont="1" applyBorder="1" applyAlignment="1">
      <alignment horizontal="justify" vertical="center"/>
    </xf>
    <xf numFmtId="49" fontId="4" fillId="0" borderId="4" xfId="0" applyNumberFormat="1" applyFont="1" applyBorder="1" applyAlignment="1">
      <alignment horizontal="justify" vertical="center"/>
    </xf>
    <xf numFmtId="49" fontId="3" fillId="0" borderId="5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left" vertical="center" indent="1"/>
    </xf>
    <xf numFmtId="49" fontId="4" fillId="0" borderId="9" xfId="0" applyNumberFormat="1" applyFont="1" applyBorder="1" applyAlignment="1">
      <alignment horizontal="left" vertical="center" indent="1"/>
    </xf>
    <xf numFmtId="49" fontId="4" fillId="0" borderId="5" xfId="0" applyNumberFormat="1" applyFont="1" applyBorder="1" applyAlignment="1">
      <alignment horizontal="left" vertical="center" indent="1"/>
    </xf>
    <xf numFmtId="49" fontId="4" fillId="0" borderId="6" xfId="0" applyNumberFormat="1" applyFont="1" applyBorder="1" applyAlignment="1">
      <alignment horizontal="left" vertical="center" indent="1"/>
    </xf>
    <xf numFmtId="49" fontId="4" fillId="0" borderId="6" xfId="0" applyNumberFormat="1" applyFont="1" applyBorder="1" applyAlignment="1">
      <alignment horizontal="left" vertical="center"/>
    </xf>
    <xf numFmtId="49" fontId="4" fillId="0" borderId="5" xfId="0" applyNumberFormat="1" applyFont="1" applyBorder="1" applyAlignment="1">
      <alignment horizontal="left" vertical="center"/>
    </xf>
    <xf numFmtId="4" fontId="3" fillId="0" borderId="3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4" fontId="3" fillId="0" borderId="0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left" indent="3"/>
    </xf>
    <xf numFmtId="49" fontId="4" fillId="0" borderId="1" xfId="0" applyNumberFormat="1" applyFont="1" applyBorder="1" applyAlignment="1">
      <alignment horizontal="justify" vertical="center"/>
    </xf>
    <xf numFmtId="49" fontId="4" fillId="0" borderId="10" xfId="0" applyNumberFormat="1" applyFont="1" applyBorder="1" applyAlignment="1">
      <alignment horizontal="justify" vertical="center"/>
    </xf>
    <xf numFmtId="49" fontId="3" fillId="0" borderId="8" xfId="0" applyNumberFormat="1" applyFont="1" applyBorder="1" applyAlignment="1">
      <alignment horizontal="left" indent="1"/>
    </xf>
    <xf numFmtId="49" fontId="3" fillId="0" borderId="9" xfId="0" applyNumberFormat="1" applyFont="1" applyBorder="1" applyAlignment="1">
      <alignment horizontal="left" indent="1"/>
    </xf>
    <xf numFmtId="0" fontId="3" fillId="0" borderId="5" xfId="0" applyFont="1" applyBorder="1" applyAlignment="1">
      <alignment horizontal="left" vertical="center" indent="1"/>
    </xf>
    <xf numFmtId="3" fontId="3" fillId="0" borderId="11" xfId="0" applyNumberFormat="1" applyFont="1" applyBorder="1" applyAlignment="1">
      <alignment horizontal="right"/>
    </xf>
    <xf numFmtId="3" fontId="3" fillId="0" borderId="7" xfId="0" applyNumberFormat="1" applyFont="1" applyBorder="1" applyAlignment="1">
      <alignment horizontal="right" vertical="center"/>
    </xf>
    <xf numFmtId="1" fontId="3" fillId="0" borderId="0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3" fontId="3" fillId="0" borderId="12" xfId="0" applyNumberFormat="1" applyFont="1" applyBorder="1" applyAlignment="1">
      <alignment horizontal="right" vertical="center"/>
    </xf>
    <xf numFmtId="3" fontId="3" fillId="0" borderId="6" xfId="0" applyNumberFormat="1" applyFont="1" applyBorder="1" applyAlignment="1">
      <alignment horizontal="right" vertical="center"/>
    </xf>
    <xf numFmtId="3" fontId="3" fillId="0" borderId="6" xfId="0" quotePrefix="1" applyNumberFormat="1" applyFont="1" applyBorder="1" applyAlignment="1">
      <alignment horizontal="right" vertical="center"/>
    </xf>
    <xf numFmtId="3" fontId="3" fillId="0" borderId="7" xfId="0" quotePrefix="1" applyNumberFormat="1" applyFont="1" applyBorder="1" applyAlignment="1">
      <alignment horizontal="right" vertical="center"/>
    </xf>
    <xf numFmtId="3" fontId="0" fillId="0" borderId="0" xfId="0" applyNumberFormat="1"/>
    <xf numFmtId="3" fontId="0" fillId="0" borderId="6" xfId="0" applyNumberFormat="1" applyBorder="1"/>
    <xf numFmtId="3" fontId="0" fillId="0" borderId="7" xfId="0" applyNumberFormat="1" applyBorder="1"/>
    <xf numFmtId="3" fontId="3" fillId="0" borderId="4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/>
    </xf>
    <xf numFmtId="3" fontId="3" fillId="0" borderId="4" xfId="0" applyNumberFormat="1" applyFont="1" applyBorder="1"/>
    <xf numFmtId="3" fontId="3" fillId="0" borderId="11" xfId="0" quotePrefix="1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/>
    </xf>
    <xf numFmtId="3" fontId="3" fillId="0" borderId="4" xfId="0" quotePrefix="1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/>
    </xf>
    <xf numFmtId="3" fontId="3" fillId="0" borderId="12" xfId="0" quotePrefix="1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/>
    </xf>
    <xf numFmtId="3" fontId="3" fillId="0" borderId="9" xfId="0" applyNumberFormat="1" applyFont="1" applyBorder="1" applyAlignment="1">
      <alignment horizontal="center" vertical="center"/>
    </xf>
    <xf numFmtId="3" fontId="3" fillId="0" borderId="12" xfId="0" applyNumberFormat="1" applyFont="1" applyBorder="1" applyAlignment="1">
      <alignment horizontal="center" vertical="center"/>
    </xf>
    <xf numFmtId="3" fontId="3" fillId="0" borderId="11" xfId="0" quotePrefix="1" applyNumberFormat="1" applyFont="1" applyBorder="1" applyAlignment="1">
      <alignment horizontal="center" vertical="center"/>
    </xf>
    <xf numFmtId="3" fontId="3" fillId="0" borderId="11" xfId="0" applyNumberFormat="1" applyFont="1" applyBorder="1" applyAlignment="1">
      <alignment horizontal="right" vertical="center"/>
    </xf>
    <xf numFmtId="3" fontId="3" fillId="0" borderId="10" xfId="0" applyNumberFormat="1" applyFont="1" applyBorder="1" applyAlignment="1">
      <alignment horizontal="right"/>
    </xf>
    <xf numFmtId="3" fontId="4" fillId="0" borderId="10" xfId="0" applyNumberFormat="1" applyFont="1" applyBorder="1" applyAlignment="1">
      <alignment horizontal="left" vertical="center"/>
    </xf>
    <xf numFmtId="3" fontId="3" fillId="0" borderId="3" xfId="0" quotePrefix="1" applyNumberFormat="1" applyFont="1" applyBorder="1" applyAlignment="1">
      <alignment horizontal="right" vertical="center"/>
    </xf>
    <xf numFmtId="3" fontId="3" fillId="0" borderId="12" xfId="0" quotePrefix="1" applyNumberFormat="1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indent="2"/>
    </xf>
    <xf numFmtId="3" fontId="3" fillId="0" borderId="10" xfId="0" applyNumberFormat="1" applyFont="1" applyBorder="1" applyAlignment="1">
      <alignment horizontal="right" vertical="center"/>
    </xf>
    <xf numFmtId="49" fontId="3" fillId="0" borderId="1" xfId="0" applyNumberFormat="1" applyFont="1" applyBorder="1" applyAlignment="1">
      <alignment horizontal="left" vertical="center" indent="1"/>
    </xf>
    <xf numFmtId="49" fontId="3" fillId="0" borderId="13" xfId="0" applyNumberFormat="1" applyFont="1" applyBorder="1" applyAlignment="1">
      <alignment horizontal="left" indent="3"/>
    </xf>
    <xf numFmtId="3" fontId="3" fillId="0" borderId="13" xfId="0" applyNumberFormat="1" applyFont="1" applyBorder="1" applyAlignment="1">
      <alignment horizontal="right"/>
    </xf>
    <xf numFmtId="3" fontId="3" fillId="0" borderId="13" xfId="0" quotePrefix="1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vertical="center"/>
    </xf>
    <xf numFmtId="3" fontId="3" fillId="0" borderId="4" xfId="0" applyNumberFormat="1" applyFont="1" applyBorder="1" applyAlignment="1">
      <alignment horizontal="center" vertical="center"/>
    </xf>
    <xf numFmtId="3" fontId="3" fillId="0" borderId="14" xfId="0" applyNumberFormat="1" applyFont="1" applyBorder="1" applyAlignment="1">
      <alignment horizontal="center" vertical="center"/>
    </xf>
    <xf numFmtId="3" fontId="3" fillId="0" borderId="13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left" vertical="center" indent="1"/>
    </xf>
    <xf numFmtId="0" fontId="0" fillId="0" borderId="13" xfId="0" applyBorder="1"/>
    <xf numFmtId="49" fontId="3" fillId="0" borderId="2" xfId="0" applyNumberFormat="1" applyFont="1" applyBorder="1" applyAlignment="1">
      <alignment horizontal="left" vertical="center" indent="1"/>
    </xf>
    <xf numFmtId="49" fontId="3" fillId="0" borderId="0" xfId="0" applyNumberFormat="1" applyFont="1" applyBorder="1" applyAlignment="1">
      <alignment horizontal="left" vertical="center" indent="1"/>
    </xf>
    <xf numFmtId="3" fontId="3" fillId="0" borderId="0" xfId="0" applyNumberFormat="1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left" vertical="center" indent="1"/>
    </xf>
    <xf numFmtId="49" fontId="3" fillId="0" borderId="5" xfId="0" applyNumberFormat="1" applyFont="1" applyBorder="1" applyAlignment="1">
      <alignment horizontal="left" indent="1"/>
    </xf>
    <xf numFmtId="49" fontId="9" fillId="0" borderId="14" xfId="0" applyNumberFormat="1" applyFont="1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 wrapText="1"/>
    </xf>
    <xf numFmtId="49" fontId="9" fillId="0" borderId="8" xfId="0" applyNumberFormat="1" applyFont="1" applyBorder="1" applyAlignment="1">
      <alignment horizontal="center"/>
    </xf>
    <xf numFmtId="3" fontId="9" fillId="0" borderId="9" xfId="0" applyNumberFormat="1" applyFont="1" applyBorder="1" applyAlignment="1">
      <alignment horizontal="center"/>
    </xf>
    <xf numFmtId="49" fontId="9" fillId="0" borderId="5" xfId="0" applyNumberFormat="1" applyFont="1" applyBorder="1" applyAlignment="1">
      <alignment horizontal="center"/>
    </xf>
    <xf numFmtId="3" fontId="9" fillId="0" borderId="6" xfId="0" applyNumberFormat="1" applyFont="1" applyBorder="1" applyAlignment="1">
      <alignment horizontal="center"/>
    </xf>
    <xf numFmtId="49" fontId="9" fillId="0" borderId="0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3" fontId="9" fillId="0" borderId="0" xfId="0" applyNumberFormat="1" applyFont="1" applyBorder="1" applyAlignment="1">
      <alignment horizontal="center" vertical="center"/>
    </xf>
    <xf numFmtId="3" fontId="3" fillId="0" borderId="10" xfId="0" applyNumberFormat="1" applyFont="1" applyBorder="1" applyAlignment="1">
      <alignment horizontal="center"/>
    </xf>
    <xf numFmtId="3" fontId="9" fillId="0" borderId="10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49" fontId="3" fillId="0" borderId="11" xfId="0" quotePrefix="1" applyNumberFormat="1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/>
    </xf>
    <xf numFmtId="3" fontId="3" fillId="0" borderId="3" xfId="0" applyNumberFormat="1" applyFont="1" applyBorder="1" applyAlignment="1">
      <alignment horizontal="center"/>
    </xf>
    <xf numFmtId="3" fontId="3" fillId="0" borderId="11" xfId="0" applyNumberFormat="1" applyFont="1" applyBorder="1" applyAlignment="1">
      <alignment horizontal="center" vertical="center"/>
    </xf>
    <xf numFmtId="3" fontId="3" fillId="0" borderId="11" xfId="0" applyNumberFormat="1" applyFont="1" applyBorder="1" applyAlignment="1">
      <alignment horizontal="center"/>
    </xf>
    <xf numFmtId="49" fontId="3" fillId="0" borderId="0" xfId="0" applyNumberFormat="1" applyFont="1" applyFill="1"/>
    <xf numFmtId="0" fontId="3" fillId="0" borderId="0" xfId="0" applyFont="1" applyFill="1" applyAlignment="1">
      <alignment horizontal="right"/>
    </xf>
    <xf numFmtId="0" fontId="3" fillId="0" borderId="7" xfId="0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Border="1" applyAlignment="1">
      <alignment horizontal="right" vertical="center"/>
    </xf>
    <xf numFmtId="49" fontId="9" fillId="2" borderId="1" xfId="0" applyNumberFormat="1" applyFont="1" applyFill="1" applyBorder="1" applyAlignment="1">
      <alignment horizontal="center" vertical="center"/>
    </xf>
    <xf numFmtId="3" fontId="9" fillId="2" borderId="10" xfId="0" applyNumberFormat="1" applyFont="1" applyFill="1" applyBorder="1" applyAlignment="1">
      <alignment horizontal="center" vertical="center"/>
    </xf>
    <xf numFmtId="3" fontId="9" fillId="2" borderId="7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indent="1"/>
    </xf>
    <xf numFmtId="3" fontId="3" fillId="2" borderId="10" xfId="0" applyNumberFormat="1" applyFont="1" applyFill="1" applyBorder="1" applyAlignment="1">
      <alignment horizontal="right"/>
    </xf>
    <xf numFmtId="49" fontId="3" fillId="2" borderId="11" xfId="0" applyNumberFormat="1" applyFont="1" applyFill="1" applyBorder="1" applyAlignment="1">
      <alignment horizontal="center"/>
    </xf>
    <xf numFmtId="49" fontId="3" fillId="2" borderId="0" xfId="0" applyNumberFormat="1" applyFont="1" applyFill="1" applyBorder="1" applyAlignment="1">
      <alignment horizontal="left" vertical="center" indent="1"/>
    </xf>
    <xf numFmtId="3" fontId="3" fillId="2" borderId="4" xfId="0" applyNumberFormat="1" applyFont="1" applyFill="1" applyBorder="1" applyAlignment="1">
      <alignment horizontal="right"/>
    </xf>
    <xf numFmtId="49" fontId="3" fillId="2" borderId="15" xfId="0" applyNumberFormat="1" applyFont="1" applyFill="1" applyBorder="1" applyAlignment="1">
      <alignment horizontal="left" vertical="center" indent="1"/>
    </xf>
    <xf numFmtId="3" fontId="3" fillId="2" borderId="9" xfId="0" applyNumberFormat="1" applyFont="1" applyFill="1" applyBorder="1" applyAlignment="1">
      <alignment horizontal="right"/>
    </xf>
    <xf numFmtId="49" fontId="3" fillId="2" borderId="12" xfId="0" applyNumberFormat="1" applyFont="1" applyFill="1" applyBorder="1" applyAlignment="1">
      <alignment horizontal="center"/>
    </xf>
    <xf numFmtId="49" fontId="3" fillId="0" borderId="0" xfId="0" applyNumberFormat="1" applyFont="1" applyFill="1" applyAlignment="1">
      <alignment horizontal="left" vertical="center" indent="1"/>
    </xf>
    <xf numFmtId="3" fontId="3" fillId="0" borderId="11" xfId="0" applyNumberFormat="1" applyFont="1" applyFill="1" applyBorder="1" applyAlignment="1">
      <alignment horizontal="right"/>
    </xf>
    <xf numFmtId="49" fontId="3" fillId="0" borderId="3" xfId="0" applyNumberFormat="1" applyFont="1" applyBorder="1" applyAlignment="1">
      <alignment horizontal="center" vertical="center"/>
    </xf>
    <xf numFmtId="3" fontId="3" fillId="0" borderId="7" xfId="0" applyNumberFormat="1" applyFont="1" applyFill="1" applyBorder="1" applyAlignment="1">
      <alignment horizontal="right" vertical="center"/>
    </xf>
    <xf numFmtId="3" fontId="3" fillId="0" borderId="12" xfId="0" applyNumberFormat="1" applyFont="1" applyFill="1" applyBorder="1" applyAlignment="1">
      <alignment horizontal="right" vertical="center"/>
    </xf>
    <xf numFmtId="0" fontId="10" fillId="0" borderId="0" xfId="0" applyFont="1" applyFill="1"/>
    <xf numFmtId="0" fontId="0" fillId="0" borderId="0" xfId="0" applyFill="1"/>
    <xf numFmtId="49" fontId="4" fillId="0" borderId="5" xfId="0" applyNumberFormat="1" applyFont="1" applyBorder="1" applyAlignment="1">
      <alignment vertical="center"/>
    </xf>
    <xf numFmtId="3" fontId="4" fillId="0" borderId="7" xfId="0" applyNumberFormat="1" applyFont="1" applyFill="1" applyBorder="1" applyAlignment="1">
      <alignment horizontal="right" vertical="center"/>
    </xf>
    <xf numFmtId="3" fontId="4" fillId="0" borderId="3" xfId="0" applyNumberFormat="1" applyFont="1" applyFill="1" applyBorder="1" applyAlignment="1">
      <alignment horizontal="right"/>
    </xf>
    <xf numFmtId="3" fontId="4" fillId="0" borderId="11" xfId="0" applyNumberFormat="1" applyFont="1" applyFill="1" applyBorder="1" applyAlignment="1">
      <alignment horizontal="right"/>
    </xf>
    <xf numFmtId="49" fontId="4" fillId="0" borderId="1" xfId="0" applyNumberFormat="1" applyFont="1" applyBorder="1" applyAlignment="1">
      <alignment vertical="center"/>
    </xf>
    <xf numFmtId="49" fontId="12" fillId="0" borderId="2" xfId="0" applyNumberFormat="1" applyFont="1" applyBorder="1" applyAlignment="1">
      <alignment vertical="center"/>
    </xf>
    <xf numFmtId="49" fontId="4" fillId="0" borderId="8" xfId="0" applyNumberFormat="1" applyFont="1" applyBorder="1" applyAlignment="1">
      <alignment vertical="center"/>
    </xf>
    <xf numFmtId="49" fontId="13" fillId="0" borderId="2" xfId="0" applyNumberFormat="1" applyFont="1" applyBorder="1" applyAlignment="1">
      <alignment horizontal="left" vertical="center" indent="1"/>
    </xf>
    <xf numFmtId="49" fontId="13" fillId="0" borderId="8" xfId="0" applyNumberFormat="1" applyFont="1" applyBorder="1" applyAlignment="1">
      <alignment horizontal="left" vertical="center" indent="1"/>
    </xf>
    <xf numFmtId="49" fontId="13" fillId="0" borderId="4" xfId="0" applyNumberFormat="1" applyFont="1" applyBorder="1" applyAlignment="1">
      <alignment horizontal="left" vertical="center" indent="1"/>
    </xf>
    <xf numFmtId="49" fontId="13" fillId="0" borderId="9" xfId="0" applyNumberFormat="1" applyFont="1" applyBorder="1" applyAlignment="1">
      <alignment horizontal="left" vertical="center" indent="1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left" vertical="center" indent="1"/>
    </xf>
    <xf numFmtId="49" fontId="13" fillId="0" borderId="10" xfId="0" applyNumberFormat="1" applyFont="1" applyBorder="1" applyAlignment="1">
      <alignment horizontal="left" vertical="center" indent="1"/>
    </xf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49" fontId="3" fillId="0" borderId="0" xfId="0" applyNumberFormat="1" applyFont="1" applyFill="1" applyAlignment="1">
      <alignment horizontal="center" vertical="center" wrapText="1"/>
    </xf>
    <xf numFmtId="49" fontId="8" fillId="0" borderId="16" xfId="0" applyNumberFormat="1" applyFont="1" applyBorder="1" applyAlignment="1">
      <alignment horizontal="left" vertical="justify" wrapText="1" indent="1"/>
    </xf>
    <xf numFmtId="49" fontId="8" fillId="0" borderId="0" xfId="0" applyNumberFormat="1" applyFont="1" applyBorder="1" applyAlignment="1">
      <alignment horizontal="left" vertical="justify" wrapText="1" indent="1"/>
    </xf>
    <xf numFmtId="49" fontId="4" fillId="0" borderId="0" xfId="0" applyNumberFormat="1" applyFont="1" applyFill="1" applyAlignment="1">
      <alignment horizontal="center" wrapText="1"/>
    </xf>
    <xf numFmtId="49" fontId="3" fillId="0" borderId="0" xfId="0" applyNumberFormat="1" applyFont="1" applyFill="1" applyAlignment="1">
      <alignment horizont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Border="1" applyAlignment="1">
      <alignment horizontal="left" vertical="center"/>
    </xf>
    <xf numFmtId="49" fontId="4" fillId="0" borderId="13" xfId="0" applyNumberFormat="1" applyFont="1" applyBorder="1" applyAlignment="1">
      <alignment horizontal="left" vertical="center"/>
    </xf>
    <xf numFmtId="49" fontId="4" fillId="0" borderId="5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indent="15"/>
    </xf>
    <xf numFmtId="0" fontId="4" fillId="0" borderId="0" xfId="0" applyFont="1" applyAlignment="1">
      <alignment horizontal="left"/>
    </xf>
    <xf numFmtId="3" fontId="3" fillId="0" borderId="3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center"/>
    </xf>
    <xf numFmtId="3" fontId="3" fillId="0" borderId="4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3" fontId="3" fillId="0" borderId="10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/>
    </xf>
    <xf numFmtId="49" fontId="11" fillId="0" borderId="7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/>
    </xf>
    <xf numFmtId="0" fontId="0" fillId="0" borderId="8" xfId="0" applyBorder="1" applyAlignment="1">
      <alignment horizontal="left"/>
    </xf>
    <xf numFmtId="195" fontId="3" fillId="0" borderId="12" xfId="0" applyNumberFormat="1" applyFont="1" applyBorder="1" applyAlignment="1">
      <alignment horizontal="right" vertical="center"/>
    </xf>
    <xf numFmtId="195" fontId="3" fillId="0" borderId="7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"/>
  <sheetViews>
    <sheetView showGridLines="0" topLeftCell="A10" zoomScale="75" zoomScaleNormal="75" workbookViewId="0">
      <selection activeCell="B35" sqref="B35"/>
    </sheetView>
  </sheetViews>
  <sheetFormatPr defaultRowHeight="12.75" x14ac:dyDescent="0.2"/>
  <cols>
    <col min="1" max="1" width="105.5703125" customWidth="1"/>
    <col min="2" max="2" width="24.42578125" customWidth="1"/>
    <col min="3" max="3" width="16" customWidth="1"/>
    <col min="5" max="5" width="17.140625" customWidth="1"/>
  </cols>
  <sheetData>
    <row r="1" spans="1:2" ht="20.25" customHeight="1" x14ac:dyDescent="0.3">
      <c r="A1" s="140"/>
    </row>
    <row r="2" spans="1:2" ht="20.25" customHeight="1" x14ac:dyDescent="0.3">
      <c r="A2" s="140"/>
    </row>
    <row r="3" spans="1:2" ht="20.25" customHeight="1" x14ac:dyDescent="0.3">
      <c r="A3" s="140"/>
    </row>
    <row r="4" spans="1:2" ht="20.25" customHeight="1" x14ac:dyDescent="0.3">
      <c r="A4" s="140"/>
    </row>
    <row r="5" spans="1:2" ht="20.25" customHeight="1" x14ac:dyDescent="0.3">
      <c r="A5" s="140"/>
    </row>
    <row r="6" spans="1:2" ht="20.25" customHeight="1" x14ac:dyDescent="0.3">
      <c r="A6" s="140"/>
    </row>
    <row r="7" spans="1:2" ht="20.25" customHeight="1" x14ac:dyDescent="0.3">
      <c r="A7" s="140"/>
    </row>
    <row r="8" spans="1:2" ht="15.75" x14ac:dyDescent="0.25">
      <c r="A8" s="10"/>
      <c r="B8" s="10"/>
    </row>
    <row r="9" spans="1:2" ht="15.75" x14ac:dyDescent="0.25">
      <c r="A9" s="10"/>
      <c r="B9" s="10"/>
    </row>
    <row r="10" spans="1:2" ht="15.75" x14ac:dyDescent="0.25">
      <c r="A10" s="158"/>
      <c r="B10" s="158"/>
    </row>
    <row r="11" spans="1:2" ht="10.5" customHeight="1" x14ac:dyDescent="0.25">
      <c r="A11" s="5"/>
      <c r="B11" s="5"/>
    </row>
    <row r="12" spans="1:2" ht="15.75" customHeight="1" x14ac:dyDescent="0.25">
      <c r="A12" s="159" t="s">
        <v>73</v>
      </c>
      <c r="B12" s="159"/>
    </row>
    <row r="13" spans="1:2" ht="15.75" x14ac:dyDescent="0.25">
      <c r="A13" s="159" t="s">
        <v>0</v>
      </c>
      <c r="B13" s="159"/>
    </row>
    <row r="14" spans="1:2" ht="15.75" x14ac:dyDescent="0.2">
      <c r="A14" s="160" t="s">
        <v>1</v>
      </c>
      <c r="B14" s="160"/>
    </row>
    <row r="15" spans="1:2" ht="15.75" x14ac:dyDescent="0.25">
      <c r="A15" s="163" t="s">
        <v>76</v>
      </c>
      <c r="B15" s="163"/>
    </row>
    <row r="16" spans="1:2" ht="15.75" x14ac:dyDescent="0.25">
      <c r="A16" s="164" t="s">
        <v>74</v>
      </c>
      <c r="B16" s="164"/>
    </row>
    <row r="17" spans="1:2" ht="15.75" customHeight="1" x14ac:dyDescent="0.25">
      <c r="A17" s="164" t="s">
        <v>122</v>
      </c>
      <c r="B17" s="164"/>
    </row>
    <row r="18" spans="1:2" ht="9" customHeight="1" x14ac:dyDescent="0.25">
      <c r="A18" s="119"/>
      <c r="B18" s="119"/>
    </row>
    <row r="19" spans="1:2" ht="16.5" thickBot="1" x14ac:dyDescent="0.3">
      <c r="A19" s="119" t="s">
        <v>111</v>
      </c>
      <c r="B19" s="120" t="s">
        <v>35</v>
      </c>
    </row>
    <row r="20" spans="1:2" ht="24.95" customHeight="1" thickBot="1" x14ac:dyDescent="0.25">
      <c r="A20" s="165" t="s">
        <v>110</v>
      </c>
      <c r="B20" s="121" t="s">
        <v>36</v>
      </c>
    </row>
    <row r="21" spans="1:2" ht="24.95" customHeight="1" thickBot="1" x14ac:dyDescent="0.25">
      <c r="A21" s="166"/>
      <c r="B21" s="122" t="s">
        <v>121</v>
      </c>
    </row>
    <row r="22" spans="1:2" ht="15.75" x14ac:dyDescent="0.25">
      <c r="A22" s="16" t="s">
        <v>64</v>
      </c>
      <c r="B22" s="144">
        <f>B23+B24-B25</f>
        <v>1447402</v>
      </c>
    </row>
    <row r="23" spans="1:2" ht="15.75" x14ac:dyDescent="0.25">
      <c r="A23" s="17" t="s">
        <v>2</v>
      </c>
      <c r="B23" s="54">
        <v>1121078</v>
      </c>
    </row>
    <row r="24" spans="1:2" ht="15.75" x14ac:dyDescent="0.25">
      <c r="A24" s="17" t="s">
        <v>3</v>
      </c>
      <c r="B24" s="54">
        <v>465547</v>
      </c>
    </row>
    <row r="25" spans="1:2" ht="15.75" x14ac:dyDescent="0.25">
      <c r="A25" s="17" t="s">
        <v>66</v>
      </c>
      <c r="B25" s="145">
        <f>SUM(B26:B30)</f>
        <v>139223</v>
      </c>
    </row>
    <row r="26" spans="1:2" ht="15.75" x14ac:dyDescent="0.25">
      <c r="A26" s="18" t="s">
        <v>30</v>
      </c>
      <c r="B26" s="54">
        <v>21666</v>
      </c>
    </row>
    <row r="27" spans="1:2" ht="15.75" x14ac:dyDescent="0.25">
      <c r="A27" s="18" t="s">
        <v>31</v>
      </c>
      <c r="B27" s="54">
        <f>0</f>
        <v>0</v>
      </c>
    </row>
    <row r="28" spans="1:2" ht="15.75" x14ac:dyDescent="0.25">
      <c r="A28" s="18" t="s">
        <v>32</v>
      </c>
      <c r="B28" s="136">
        <v>39292</v>
      </c>
    </row>
    <row r="29" spans="1:2" ht="15.75" x14ac:dyDescent="0.25">
      <c r="A29" s="18" t="s">
        <v>33</v>
      </c>
      <c r="B29" s="136">
        <v>28185</v>
      </c>
    </row>
    <row r="30" spans="1:2" ht="15.75" x14ac:dyDescent="0.25">
      <c r="A30" s="18" t="s">
        <v>34</v>
      </c>
      <c r="B30" s="136">
        <v>50080</v>
      </c>
    </row>
    <row r="31" spans="1:2" ht="15.75" x14ac:dyDescent="0.25">
      <c r="A31" s="17"/>
      <c r="B31" s="54"/>
    </row>
    <row r="32" spans="1:2" ht="16.5" thickBot="1" x14ac:dyDescent="0.3">
      <c r="A32" s="22" t="s">
        <v>67</v>
      </c>
      <c r="B32" s="54">
        <v>4574</v>
      </c>
    </row>
    <row r="33" spans="1:2" ht="39.950000000000003" customHeight="1" thickBot="1" x14ac:dyDescent="0.25">
      <c r="A33" s="142" t="s">
        <v>68</v>
      </c>
      <c r="B33" s="143">
        <f>B22+B32</f>
        <v>1451976</v>
      </c>
    </row>
    <row r="34" spans="1:2" ht="39.950000000000003" customHeight="1" thickBot="1" x14ac:dyDescent="0.25">
      <c r="A34" s="142" t="s">
        <v>65</v>
      </c>
      <c r="B34" s="143">
        <f>224920164</f>
        <v>224920164</v>
      </c>
    </row>
    <row r="35" spans="1:2" ht="39.950000000000003" customHeight="1" thickBot="1" x14ac:dyDescent="0.25">
      <c r="A35" s="142" t="s">
        <v>126</v>
      </c>
      <c r="B35" s="198">
        <f>B33/B34</f>
        <v>6.4555172563363419E-3</v>
      </c>
    </row>
    <row r="36" spans="1:2" ht="39.950000000000003" customHeight="1" thickBot="1" x14ac:dyDescent="0.25">
      <c r="A36" s="142" t="s">
        <v>130</v>
      </c>
      <c r="B36" s="138">
        <f>B34*(1.21/100)</f>
        <v>2721533.9844</v>
      </c>
    </row>
    <row r="37" spans="1:2" ht="39.950000000000003" customHeight="1" thickBot="1" x14ac:dyDescent="0.25">
      <c r="A37" s="142" t="s">
        <v>131</v>
      </c>
      <c r="B37" s="55">
        <f>B34*(1.1495/100)</f>
        <v>2585457.2851800001</v>
      </c>
    </row>
    <row r="38" spans="1:2" ht="21.95" customHeight="1" thickBot="1" x14ac:dyDescent="0.25">
      <c r="A38" s="19"/>
      <c r="B38" s="56"/>
    </row>
    <row r="39" spans="1:2" ht="20.100000000000001" customHeight="1" x14ac:dyDescent="0.2">
      <c r="A39" s="146" t="s">
        <v>69</v>
      </c>
      <c r="B39" s="57"/>
    </row>
    <row r="40" spans="1:2" ht="20.100000000000001" customHeight="1" thickBot="1" x14ac:dyDescent="0.25">
      <c r="A40" s="147" t="s">
        <v>70</v>
      </c>
      <c r="B40" s="139">
        <v>108317</v>
      </c>
    </row>
    <row r="41" spans="1:2" ht="20.100000000000001" customHeight="1" x14ac:dyDescent="0.2">
      <c r="A41" s="146" t="s">
        <v>72</v>
      </c>
      <c r="B41" s="20"/>
    </row>
    <row r="42" spans="1:2" ht="20.100000000000001" customHeight="1" thickBot="1" x14ac:dyDescent="0.25">
      <c r="A42" s="148" t="s">
        <v>71</v>
      </c>
      <c r="B42" s="197">
        <f>B40/B34</f>
        <v>4.8157976623207512E-4</v>
      </c>
    </row>
    <row r="43" spans="1:2" ht="20.100000000000001" customHeight="1" x14ac:dyDescent="0.2">
      <c r="A43" s="146" t="s">
        <v>117</v>
      </c>
      <c r="B43" s="20"/>
    </row>
    <row r="44" spans="1:2" ht="20.100000000000001" customHeight="1" thickBot="1" x14ac:dyDescent="0.25">
      <c r="A44" s="148" t="s">
        <v>132</v>
      </c>
      <c r="B44" s="58">
        <v>1343659</v>
      </c>
    </row>
    <row r="45" spans="1:2" ht="39.950000000000003" customHeight="1" thickBot="1" x14ac:dyDescent="0.25">
      <c r="A45" s="142" t="s">
        <v>133</v>
      </c>
      <c r="B45" s="55">
        <f>B34*(0.67/100)</f>
        <v>1506965.0988</v>
      </c>
    </row>
    <row r="46" spans="1:2" ht="15.95" customHeight="1" x14ac:dyDescent="0.2">
      <c r="A46" s="161" t="s">
        <v>127</v>
      </c>
      <c r="B46" s="162"/>
    </row>
    <row r="47" spans="1:2" ht="50.1" customHeight="1" x14ac:dyDescent="0.25">
      <c r="A47" s="5"/>
      <c r="B47" s="5"/>
    </row>
    <row r="48" spans="1:2" ht="15.75" x14ac:dyDescent="0.25">
      <c r="A48" s="158" t="s">
        <v>10</v>
      </c>
      <c r="B48" s="158"/>
    </row>
    <row r="49" spans="1:4" ht="15" customHeight="1" x14ac:dyDescent="0.25">
      <c r="A49" s="158" t="s">
        <v>5</v>
      </c>
      <c r="B49" s="158"/>
    </row>
    <row r="50" spans="1:4" ht="30" customHeight="1" x14ac:dyDescent="0.25">
      <c r="A50" s="5"/>
      <c r="B50" s="5"/>
    </row>
    <row r="51" spans="1:4" ht="15.75" x14ac:dyDescent="0.2">
      <c r="A51" s="167" t="s">
        <v>37</v>
      </c>
      <c r="B51" s="167"/>
      <c r="C51" s="21"/>
      <c r="D51" s="21"/>
    </row>
    <row r="52" spans="1:4" ht="13.5" customHeight="1" x14ac:dyDescent="0.2">
      <c r="A52" s="167" t="s">
        <v>124</v>
      </c>
      <c r="B52" s="167"/>
    </row>
    <row r="53" spans="1:4" ht="15.75" x14ac:dyDescent="0.2">
      <c r="A53" s="167" t="s">
        <v>125</v>
      </c>
      <c r="B53" s="167"/>
    </row>
  </sheetData>
  <mergeCells count="14">
    <mergeCell ref="A51:B51"/>
    <mergeCell ref="A52:B52"/>
    <mergeCell ref="A53:B53"/>
    <mergeCell ref="A49:B49"/>
    <mergeCell ref="A48:B48"/>
    <mergeCell ref="A10:B10"/>
    <mergeCell ref="A13:B13"/>
    <mergeCell ref="A14:B14"/>
    <mergeCell ref="A46:B46"/>
    <mergeCell ref="A15:B15"/>
    <mergeCell ref="A17:B17"/>
    <mergeCell ref="A20:A21"/>
    <mergeCell ref="A12:B12"/>
    <mergeCell ref="A16:B16"/>
  </mergeCells>
  <printOptions horizontalCentered="1"/>
  <pageMargins left="0.59055118110236227" right="0.19685039370078741" top="0.39370078740157483" bottom="0.39370078740157483" header="0.51181102362204722" footer="0.51181102362204722"/>
  <pageSetup paperSize="9" scale="7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zoomScale="75" zoomScaleNormal="75" workbookViewId="0">
      <selection activeCell="Q23" sqref="Q23"/>
    </sheetView>
  </sheetViews>
  <sheetFormatPr defaultRowHeight="12.75" x14ac:dyDescent="0.2"/>
  <cols>
    <col min="1" max="1" width="56.7109375" customWidth="1"/>
    <col min="2" max="2" width="24" customWidth="1"/>
    <col min="3" max="3" width="48.28515625" customWidth="1"/>
    <col min="4" max="4" width="24" customWidth="1"/>
  </cols>
  <sheetData>
    <row r="1" spans="1:4" ht="20.25" customHeight="1" x14ac:dyDescent="0.3">
      <c r="A1" s="140"/>
      <c r="B1" s="141"/>
    </row>
    <row r="2" spans="1:4" ht="15.75" customHeight="1" x14ac:dyDescent="0.3">
      <c r="A2" s="140"/>
      <c r="B2" s="141"/>
    </row>
    <row r="3" spans="1:4" ht="15.75" customHeight="1" x14ac:dyDescent="0.3">
      <c r="A3" s="140"/>
      <c r="B3" s="141"/>
    </row>
    <row r="4" spans="1:4" ht="10.5" customHeight="1" x14ac:dyDescent="0.25">
      <c r="A4" s="5"/>
      <c r="B4" s="5"/>
      <c r="C4" s="5"/>
      <c r="D4" s="5"/>
    </row>
    <row r="5" spans="1:4" ht="15.75" customHeight="1" x14ac:dyDescent="0.25">
      <c r="A5" s="158" t="s">
        <v>73</v>
      </c>
      <c r="B5" s="158"/>
      <c r="C5" s="158"/>
      <c r="D5" s="158"/>
    </row>
    <row r="6" spans="1:4" ht="15.75" customHeight="1" x14ac:dyDescent="0.25">
      <c r="A6" s="158" t="s">
        <v>0</v>
      </c>
      <c r="B6" s="158"/>
      <c r="C6" s="158"/>
      <c r="D6" s="158"/>
    </row>
    <row r="7" spans="1:4" ht="15.75" x14ac:dyDescent="0.2">
      <c r="A7" s="168" t="s">
        <v>1</v>
      </c>
      <c r="B7" s="168"/>
      <c r="C7" s="168"/>
      <c r="D7" s="168"/>
    </row>
    <row r="8" spans="1:4" ht="15.75" x14ac:dyDescent="0.25">
      <c r="A8" s="163" t="s">
        <v>13</v>
      </c>
      <c r="B8" s="163"/>
      <c r="C8" s="163"/>
      <c r="D8" s="163"/>
    </row>
    <row r="9" spans="1:4" ht="15.75" x14ac:dyDescent="0.25">
      <c r="A9" s="172" t="s">
        <v>14</v>
      </c>
      <c r="B9" s="172"/>
      <c r="C9" s="172"/>
      <c r="D9" s="172"/>
    </row>
    <row r="10" spans="1:4" ht="15.75" customHeight="1" x14ac:dyDescent="0.25">
      <c r="A10" s="172" t="s">
        <v>122</v>
      </c>
      <c r="B10" s="172"/>
      <c r="C10" s="172"/>
      <c r="D10" s="172"/>
    </row>
    <row r="11" spans="1:4" ht="9" customHeight="1" x14ac:dyDescent="0.25">
      <c r="A11" s="2"/>
      <c r="B11" s="2"/>
      <c r="C11" s="2"/>
      <c r="D11" s="2"/>
    </row>
    <row r="12" spans="1:4" ht="16.5" thickBot="1" x14ac:dyDescent="0.3">
      <c r="A12" s="2" t="s">
        <v>108</v>
      </c>
      <c r="B12" s="5"/>
      <c r="C12" s="5"/>
      <c r="D12" s="12" t="s">
        <v>35</v>
      </c>
    </row>
    <row r="13" spans="1:4" ht="33" customHeight="1" thickBot="1" x14ac:dyDescent="0.25">
      <c r="A13" s="33" t="s">
        <v>38</v>
      </c>
      <c r="B13" s="34" t="s">
        <v>15</v>
      </c>
      <c r="C13" s="34" t="s">
        <v>39</v>
      </c>
      <c r="D13" s="35" t="s">
        <v>15</v>
      </c>
    </row>
    <row r="14" spans="1:4" ht="15.75" x14ac:dyDescent="0.25">
      <c r="A14" s="31" t="s">
        <v>16</v>
      </c>
      <c r="B14" s="69">
        <f>SUM(B15)</f>
        <v>122849</v>
      </c>
      <c r="C14" s="32" t="s">
        <v>40</v>
      </c>
      <c r="D14" s="68">
        <f>SUM(D15+D16+D19)</f>
        <v>41030</v>
      </c>
    </row>
    <row r="15" spans="1:4" ht="15.75" x14ac:dyDescent="0.25">
      <c r="A15" s="25" t="s">
        <v>17</v>
      </c>
      <c r="B15" s="69">
        <f>B16+B17+B21</f>
        <v>122849</v>
      </c>
      <c r="C15" s="26" t="s">
        <v>43</v>
      </c>
      <c r="D15" s="68">
        <v>2893</v>
      </c>
    </row>
    <row r="16" spans="1:4" ht="15.75" x14ac:dyDescent="0.25">
      <c r="A16" s="17" t="s">
        <v>18</v>
      </c>
      <c r="B16" s="69">
        <v>0</v>
      </c>
      <c r="C16" s="26" t="s">
        <v>44</v>
      </c>
      <c r="D16" s="68">
        <v>15384</v>
      </c>
    </row>
    <row r="17" spans="1:4" ht="15.75" x14ac:dyDescent="0.25">
      <c r="A17" s="17" t="s">
        <v>62</v>
      </c>
      <c r="B17" s="69">
        <v>365</v>
      </c>
      <c r="C17" s="27" t="s">
        <v>45</v>
      </c>
      <c r="D17" s="68">
        <v>15276</v>
      </c>
    </row>
    <row r="18" spans="1:4" ht="15.75" x14ac:dyDescent="0.25">
      <c r="A18" s="28" t="s">
        <v>41</v>
      </c>
      <c r="B18" s="69">
        <v>0</v>
      </c>
      <c r="C18" s="29" t="s">
        <v>46</v>
      </c>
      <c r="D18" s="68">
        <v>108</v>
      </c>
    </row>
    <row r="19" spans="1:4" ht="15.75" x14ac:dyDescent="0.25">
      <c r="A19" s="28" t="s">
        <v>20</v>
      </c>
      <c r="B19" s="69">
        <v>365</v>
      </c>
      <c r="C19" s="26" t="s">
        <v>19</v>
      </c>
      <c r="D19" s="68">
        <f>D20</f>
        <v>22753</v>
      </c>
    </row>
    <row r="20" spans="1:4" ht="15.75" x14ac:dyDescent="0.25">
      <c r="A20" s="28" t="s">
        <v>21</v>
      </c>
      <c r="B20" s="69">
        <v>0</v>
      </c>
      <c r="C20" s="29" t="s">
        <v>79</v>
      </c>
      <c r="D20" s="68">
        <v>22753</v>
      </c>
    </row>
    <row r="21" spans="1:4" ht="15.75" x14ac:dyDescent="0.25">
      <c r="A21" s="17" t="s">
        <v>42</v>
      </c>
      <c r="B21" s="69">
        <f>SUM(B22:B22)</f>
        <v>122484</v>
      </c>
      <c r="C21" s="30"/>
      <c r="D21" s="76"/>
    </row>
    <row r="22" spans="1:4" ht="15.75" x14ac:dyDescent="0.25">
      <c r="A22" s="28" t="s">
        <v>78</v>
      </c>
      <c r="B22" s="69">
        <v>122484</v>
      </c>
      <c r="C22" s="30"/>
      <c r="D22" s="76"/>
    </row>
    <row r="23" spans="1:4" ht="9.75" customHeight="1" thickBot="1" x14ac:dyDescent="0.3">
      <c r="A23" s="28"/>
      <c r="B23" s="69"/>
      <c r="C23" s="30"/>
      <c r="D23" s="76"/>
    </row>
    <row r="24" spans="1:4" ht="20.100000000000001" customHeight="1" thickBot="1" x14ac:dyDescent="0.25">
      <c r="A24" s="38" t="s">
        <v>22</v>
      </c>
      <c r="B24" s="59">
        <f>B14</f>
        <v>122849</v>
      </c>
      <c r="C24" s="39" t="s">
        <v>22</v>
      </c>
      <c r="D24" s="55">
        <f>D14</f>
        <v>41030</v>
      </c>
    </row>
    <row r="25" spans="1:4" ht="15.75" x14ac:dyDescent="0.2">
      <c r="A25" s="149" t="s">
        <v>47</v>
      </c>
      <c r="B25" s="65"/>
      <c r="C25" s="151" t="s">
        <v>49</v>
      </c>
      <c r="D25" s="77"/>
    </row>
    <row r="26" spans="1:4" ht="16.5" thickBot="1" x14ac:dyDescent="0.25">
      <c r="A26" s="150" t="s">
        <v>48</v>
      </c>
      <c r="B26" s="66">
        <v>0</v>
      </c>
      <c r="C26" s="152" t="s">
        <v>50</v>
      </c>
      <c r="D26" s="58">
        <v>81819</v>
      </c>
    </row>
    <row r="27" spans="1:4" ht="20.100000000000001" customHeight="1" thickBot="1" x14ac:dyDescent="0.25">
      <c r="A27" s="36" t="s">
        <v>29</v>
      </c>
      <c r="B27" s="66">
        <f>B24+B26</f>
        <v>122849</v>
      </c>
      <c r="C27" s="37" t="s">
        <v>29</v>
      </c>
      <c r="D27" s="55">
        <f>D24+D26</f>
        <v>122849</v>
      </c>
    </row>
    <row r="28" spans="1:4" ht="20.100000000000001" customHeight="1" thickBot="1" x14ac:dyDescent="0.25">
      <c r="A28" s="169" t="s">
        <v>51</v>
      </c>
      <c r="B28" s="169"/>
      <c r="C28" s="169"/>
      <c r="D28" s="55">
        <v>34952</v>
      </c>
    </row>
    <row r="29" spans="1:4" ht="20.100000000000001" customHeight="1" thickBot="1" x14ac:dyDescent="0.25">
      <c r="A29" s="170" t="s">
        <v>63</v>
      </c>
      <c r="B29" s="170"/>
      <c r="C29" s="171"/>
      <c r="D29" s="55">
        <f>D26-D28</f>
        <v>46867</v>
      </c>
    </row>
    <row r="30" spans="1:4" ht="34.5" customHeight="1" thickBot="1" x14ac:dyDescent="0.25">
      <c r="A30" s="23"/>
      <c r="B30" s="23"/>
      <c r="C30" s="23"/>
      <c r="D30" s="24"/>
    </row>
    <row r="31" spans="1:4" ht="33" customHeight="1" thickBot="1" x14ac:dyDescent="0.25">
      <c r="A31" s="153" t="s">
        <v>38</v>
      </c>
      <c r="B31" s="154" t="s">
        <v>15</v>
      </c>
      <c r="C31" s="154" t="s">
        <v>39</v>
      </c>
      <c r="D31" s="155" t="s">
        <v>15</v>
      </c>
    </row>
    <row r="32" spans="1:4" ht="20.100000000000001" customHeight="1" x14ac:dyDescent="0.25">
      <c r="A32" s="49" t="s">
        <v>16</v>
      </c>
      <c r="B32" s="78">
        <v>0</v>
      </c>
      <c r="C32" s="50" t="s">
        <v>40</v>
      </c>
      <c r="D32" s="80">
        <v>0</v>
      </c>
    </row>
    <row r="33" spans="1:5" ht="20.100000000000001" customHeight="1" thickBot="1" x14ac:dyDescent="0.3">
      <c r="A33" s="51" t="s">
        <v>52</v>
      </c>
      <c r="B33" s="71">
        <v>0</v>
      </c>
      <c r="C33" s="52" t="s">
        <v>52</v>
      </c>
      <c r="D33" s="81">
        <v>0</v>
      </c>
    </row>
    <row r="34" spans="1:5" ht="15.75" customHeight="1" x14ac:dyDescent="0.2">
      <c r="A34" s="156" t="s">
        <v>115</v>
      </c>
      <c r="B34" s="79"/>
      <c r="C34" s="157" t="s">
        <v>49</v>
      </c>
      <c r="D34" s="42"/>
    </row>
    <row r="35" spans="1:5" ht="15.75" customHeight="1" thickBot="1" x14ac:dyDescent="0.3">
      <c r="A35" s="150" t="s">
        <v>53</v>
      </c>
      <c r="B35" s="71">
        <v>0</v>
      </c>
      <c r="C35" s="152" t="s">
        <v>54</v>
      </c>
      <c r="D35" s="58">
        <v>0</v>
      </c>
    </row>
    <row r="36" spans="1:5" ht="20.100000000000001" customHeight="1" thickBot="1" x14ac:dyDescent="0.3">
      <c r="A36" s="41" t="s">
        <v>29</v>
      </c>
      <c r="B36" s="71">
        <v>0</v>
      </c>
      <c r="C36" s="40" t="s">
        <v>29</v>
      </c>
      <c r="D36" s="55">
        <v>0</v>
      </c>
    </row>
    <row r="37" spans="1:5" ht="20.100000000000001" customHeight="1" thickBot="1" x14ac:dyDescent="0.25">
      <c r="A37" s="170" t="s">
        <v>55</v>
      </c>
      <c r="B37" s="170"/>
      <c r="C37" s="171"/>
      <c r="D37" s="55">
        <v>0</v>
      </c>
    </row>
    <row r="38" spans="1:5" ht="20.100000000000001" customHeight="1" thickBot="1" x14ac:dyDescent="0.25">
      <c r="A38" s="23"/>
      <c r="B38" s="23"/>
      <c r="C38" s="23"/>
      <c r="D38" s="24"/>
    </row>
    <row r="39" spans="1:5" ht="20.100000000000001" customHeight="1" thickBot="1" x14ac:dyDescent="0.3">
      <c r="A39" s="41" t="s">
        <v>56</v>
      </c>
      <c r="B39" s="73">
        <v>0</v>
      </c>
      <c r="C39" s="40" t="s">
        <v>57</v>
      </c>
      <c r="D39" s="55">
        <f>D29</f>
        <v>46867</v>
      </c>
    </row>
    <row r="40" spans="1:5" ht="15.95" customHeight="1" x14ac:dyDescent="0.25">
      <c r="A40" s="13" t="s">
        <v>23</v>
      </c>
      <c r="B40" s="7"/>
      <c r="C40" s="7"/>
      <c r="D40" s="7"/>
    </row>
    <row r="41" spans="1:5" ht="50.1" customHeight="1" x14ac:dyDescent="0.25">
      <c r="A41" s="5"/>
      <c r="B41" s="5"/>
      <c r="C41" s="5"/>
      <c r="D41" s="5"/>
      <c r="E41" s="5"/>
    </row>
    <row r="42" spans="1:5" ht="22.5" customHeight="1" x14ac:dyDescent="0.25">
      <c r="A42" s="158" t="s">
        <v>10</v>
      </c>
      <c r="B42" s="158"/>
      <c r="C42" s="158"/>
      <c r="D42" s="158"/>
      <c r="E42" s="158"/>
    </row>
    <row r="43" spans="1:5" ht="15" customHeight="1" x14ac:dyDescent="0.25">
      <c r="A43" s="158" t="s">
        <v>5</v>
      </c>
      <c r="B43" s="158"/>
      <c r="C43" s="158"/>
      <c r="D43" s="158"/>
      <c r="E43" s="158"/>
    </row>
    <row r="44" spans="1:5" ht="30" customHeight="1" x14ac:dyDescent="0.25">
      <c r="A44" s="5"/>
      <c r="B44" s="5"/>
      <c r="C44" s="5"/>
      <c r="D44" s="5"/>
      <c r="E44" s="5"/>
    </row>
    <row r="45" spans="1:5" ht="15.75" x14ac:dyDescent="0.2">
      <c r="A45" s="9" t="s">
        <v>8</v>
      </c>
      <c r="B45" s="167" t="s">
        <v>9</v>
      </c>
      <c r="C45" s="167"/>
      <c r="D45" s="167"/>
      <c r="E45" s="167"/>
    </row>
    <row r="46" spans="1:5" ht="13.5" customHeight="1" x14ac:dyDescent="0.2">
      <c r="A46" s="9" t="s">
        <v>7</v>
      </c>
      <c r="B46" s="167" t="s">
        <v>6</v>
      </c>
      <c r="C46" s="167"/>
      <c r="D46" s="167"/>
      <c r="E46" s="167"/>
    </row>
    <row r="47" spans="1:5" ht="15.75" x14ac:dyDescent="0.2">
      <c r="A47" s="9" t="s">
        <v>12</v>
      </c>
      <c r="B47" s="167" t="s">
        <v>11</v>
      </c>
      <c r="C47" s="167"/>
      <c r="D47" s="167"/>
      <c r="E47" s="167"/>
    </row>
    <row r="49" spans="1:4" ht="15.75" customHeight="1" x14ac:dyDescent="0.2">
      <c r="A49" s="1"/>
      <c r="B49" s="1"/>
      <c r="C49" s="1"/>
      <c r="D49" s="1"/>
    </row>
    <row r="50" spans="1:4" ht="18" x14ac:dyDescent="0.25">
      <c r="A50" s="174"/>
      <c r="B50" s="174"/>
      <c r="C50" s="174"/>
      <c r="D50" s="174"/>
    </row>
    <row r="51" spans="1:4" ht="18" x14ac:dyDescent="0.25">
      <c r="A51" s="8"/>
      <c r="B51" s="1"/>
      <c r="C51" s="1"/>
      <c r="D51" s="1"/>
    </row>
    <row r="52" spans="1:4" ht="18" x14ac:dyDescent="0.25">
      <c r="A52" s="173"/>
      <c r="B52" s="173"/>
      <c r="C52" s="173"/>
      <c r="D52" s="173"/>
    </row>
    <row r="53" spans="1:4" ht="18" x14ac:dyDescent="0.25">
      <c r="A53" s="173"/>
      <c r="B53" s="173"/>
      <c r="C53" s="173"/>
      <c r="D53" s="173"/>
    </row>
  </sheetData>
  <mergeCells count="17">
    <mergeCell ref="A6:D6"/>
    <mergeCell ref="A8:D8"/>
    <mergeCell ref="A5:D5"/>
    <mergeCell ref="A9:D9"/>
    <mergeCell ref="A52:D52"/>
    <mergeCell ref="A53:D53"/>
    <mergeCell ref="A50:D50"/>
    <mergeCell ref="B45:E45"/>
    <mergeCell ref="B46:E46"/>
    <mergeCell ref="B47:E47"/>
    <mergeCell ref="A42:E42"/>
    <mergeCell ref="A7:D7"/>
    <mergeCell ref="A43:E43"/>
    <mergeCell ref="A28:C28"/>
    <mergeCell ref="A29:C29"/>
    <mergeCell ref="A37:C37"/>
    <mergeCell ref="A10:D10"/>
  </mergeCells>
  <printOptions horizontalCentered="1"/>
  <pageMargins left="0.78740157480314965" right="0.19685039370078741" top="0.82677165354330717" bottom="0.31496062992125984" header="0.51181102362204722" footer="0.51181102362204722"/>
  <pageSetup paperSize="9" scale="65" orientation="portrait" horizontalDpi="300" verticalDpi="36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2"/>
  <sheetViews>
    <sheetView topLeftCell="A10" zoomScale="75" workbookViewId="0">
      <selection activeCell="N9" sqref="N9"/>
    </sheetView>
  </sheetViews>
  <sheetFormatPr defaultRowHeight="12.75" x14ac:dyDescent="0.2"/>
  <cols>
    <col min="1" max="1" width="43.7109375" customWidth="1"/>
    <col min="2" max="6" width="20.7109375" customWidth="1"/>
  </cols>
  <sheetData>
    <row r="1" spans="1:10" ht="22.5" customHeight="1" x14ac:dyDescent="0.3">
      <c r="A1" s="140"/>
      <c r="B1" s="141"/>
    </row>
    <row r="2" spans="1:10" ht="22.5" customHeight="1" x14ac:dyDescent="0.3">
      <c r="A2" s="140"/>
      <c r="B2" s="141"/>
    </row>
    <row r="3" spans="1:10" ht="15.75" x14ac:dyDescent="0.25">
      <c r="A3" s="158"/>
      <c r="B3" s="158"/>
      <c r="C3" s="158"/>
      <c r="D3" s="158"/>
      <c r="E3" s="158"/>
      <c r="F3" s="158"/>
    </row>
    <row r="4" spans="1:10" ht="15.75" x14ac:dyDescent="0.25">
      <c r="A4" s="175"/>
      <c r="B4" s="175"/>
      <c r="C4" s="175"/>
      <c r="D4" s="175"/>
      <c r="E4" s="175"/>
      <c r="F4" s="175"/>
    </row>
    <row r="5" spans="1:10" ht="15.75" x14ac:dyDescent="0.25">
      <c r="A5" s="158" t="s">
        <v>73</v>
      </c>
      <c r="B5" s="158"/>
      <c r="C5" s="158"/>
      <c r="D5" s="158"/>
      <c r="E5" s="158"/>
      <c r="F5" s="158"/>
    </row>
    <row r="6" spans="1:10" ht="15.75" x14ac:dyDescent="0.25">
      <c r="A6" s="158" t="s">
        <v>0</v>
      </c>
      <c r="B6" s="158"/>
      <c r="C6" s="158"/>
      <c r="D6" s="158"/>
      <c r="E6" s="158"/>
      <c r="F6" s="158"/>
    </row>
    <row r="7" spans="1:10" ht="15.75" customHeight="1" x14ac:dyDescent="0.2">
      <c r="A7" s="168" t="s">
        <v>1</v>
      </c>
      <c r="B7" s="168"/>
      <c r="C7" s="168"/>
      <c r="D7" s="168"/>
      <c r="E7" s="168"/>
      <c r="F7" s="168"/>
    </row>
    <row r="8" spans="1:10" ht="15.75" customHeight="1" x14ac:dyDescent="0.25">
      <c r="A8" s="163" t="s">
        <v>24</v>
      </c>
      <c r="B8" s="163"/>
      <c r="C8" s="163"/>
      <c r="D8" s="163"/>
      <c r="E8" s="163"/>
      <c r="F8" s="163"/>
    </row>
    <row r="9" spans="1:10" ht="15.75" customHeight="1" x14ac:dyDescent="0.25">
      <c r="A9" s="172" t="s">
        <v>14</v>
      </c>
      <c r="B9" s="172"/>
      <c r="C9" s="172"/>
      <c r="D9" s="172"/>
      <c r="E9" s="172"/>
      <c r="F9" s="172"/>
    </row>
    <row r="10" spans="1:10" ht="15.75" customHeight="1" x14ac:dyDescent="0.25">
      <c r="A10" s="172" t="s">
        <v>122</v>
      </c>
      <c r="B10" s="172"/>
      <c r="C10" s="172"/>
      <c r="D10" s="172"/>
      <c r="E10" s="172"/>
      <c r="F10" s="172"/>
    </row>
    <row r="11" spans="1:10" ht="9" customHeight="1" x14ac:dyDescent="0.25">
      <c r="B11" s="2"/>
      <c r="C11" s="2"/>
      <c r="D11" s="2"/>
      <c r="E11" s="3"/>
      <c r="F11" s="2"/>
    </row>
    <row r="12" spans="1:10" ht="16.5" thickBot="1" x14ac:dyDescent="0.3">
      <c r="A12" s="2" t="s">
        <v>109</v>
      </c>
      <c r="B12" s="2"/>
      <c r="C12" s="5"/>
      <c r="D12" s="5"/>
      <c r="E12" s="6"/>
      <c r="F12" s="12" t="s">
        <v>35</v>
      </c>
    </row>
    <row r="13" spans="1:10" ht="20.100000000000001" customHeight="1" thickBot="1" x14ac:dyDescent="0.35">
      <c r="A13" s="187" t="s">
        <v>25</v>
      </c>
      <c r="B13" s="190" t="s">
        <v>58</v>
      </c>
      <c r="C13" s="190"/>
      <c r="D13" s="190"/>
      <c r="E13" s="190"/>
      <c r="F13" s="191"/>
    </row>
    <row r="14" spans="1:10" ht="23.1" customHeight="1" thickBot="1" x14ac:dyDescent="0.3">
      <c r="A14" s="188"/>
      <c r="B14" s="192" t="s">
        <v>26</v>
      </c>
      <c r="C14" s="192"/>
      <c r="D14" s="192"/>
      <c r="E14" s="193" t="s">
        <v>60</v>
      </c>
      <c r="F14" s="181" t="s">
        <v>118</v>
      </c>
      <c r="J14" s="4"/>
    </row>
    <row r="15" spans="1:10" ht="33" customHeight="1" thickBot="1" x14ac:dyDescent="0.25">
      <c r="A15" s="188"/>
      <c r="B15" s="183" t="s">
        <v>27</v>
      </c>
      <c r="C15" s="183"/>
      <c r="D15" s="45" t="s">
        <v>28</v>
      </c>
      <c r="E15" s="193"/>
      <c r="F15" s="181"/>
    </row>
    <row r="16" spans="1:10" ht="33" customHeight="1" thickBot="1" x14ac:dyDescent="0.25">
      <c r="A16" s="189"/>
      <c r="B16" s="44" t="s">
        <v>59</v>
      </c>
      <c r="C16" s="44" t="s">
        <v>45</v>
      </c>
      <c r="D16" s="44" t="s">
        <v>45</v>
      </c>
      <c r="E16" s="194"/>
      <c r="F16" s="182"/>
    </row>
    <row r="17" spans="1:7" ht="39.950000000000003" customHeight="1" thickBot="1" x14ac:dyDescent="0.25">
      <c r="A17" s="53" t="s">
        <v>0</v>
      </c>
      <c r="B17" s="59">
        <v>108</v>
      </c>
      <c r="C17" s="59">
        <v>15276</v>
      </c>
      <c r="D17" s="60">
        <v>34952</v>
      </c>
      <c r="E17" s="59">
        <v>81819</v>
      </c>
      <c r="F17" s="61">
        <v>0</v>
      </c>
      <c r="G17" s="62"/>
    </row>
    <row r="18" spans="1:7" ht="39.950000000000003" hidden="1" customHeight="1" thickBot="1" x14ac:dyDescent="0.25">
      <c r="A18" s="53" t="s">
        <v>77</v>
      </c>
      <c r="B18" s="63"/>
      <c r="C18" s="63"/>
      <c r="D18" s="63"/>
      <c r="E18" s="63"/>
      <c r="F18" s="64"/>
      <c r="G18" s="62"/>
    </row>
    <row r="19" spans="1:7" ht="20.100000000000001" customHeight="1" x14ac:dyDescent="0.2">
      <c r="A19" s="195" t="s">
        <v>29</v>
      </c>
      <c r="B19" s="179">
        <f>SUM(B17:B18)</f>
        <v>108</v>
      </c>
      <c r="C19" s="179">
        <f>SUM(C17:C18)</f>
        <v>15276</v>
      </c>
      <c r="D19" s="179">
        <f>SUM(D17:D18)</f>
        <v>34952</v>
      </c>
      <c r="E19" s="179">
        <f>SUM(E17:E18)</f>
        <v>81819</v>
      </c>
      <c r="F19" s="176">
        <f>SUM(F17:F18)</f>
        <v>0</v>
      </c>
      <c r="G19" s="62"/>
    </row>
    <row r="20" spans="1:7" ht="20.100000000000001" customHeight="1" thickBot="1" x14ac:dyDescent="0.25">
      <c r="A20" s="196"/>
      <c r="B20" s="180"/>
      <c r="C20" s="180"/>
      <c r="D20" s="180"/>
      <c r="E20" s="180"/>
      <c r="F20" s="177"/>
      <c r="G20" s="62"/>
    </row>
    <row r="21" spans="1:7" ht="20.100000000000001" customHeight="1" x14ac:dyDescent="0.2">
      <c r="A21" s="46"/>
      <c r="B21" s="123"/>
      <c r="C21" s="123"/>
      <c r="D21" s="123"/>
      <c r="E21" s="123"/>
      <c r="F21" s="123"/>
      <c r="G21" s="62"/>
    </row>
    <row r="22" spans="1:7" ht="20.100000000000001" customHeight="1" thickBot="1" x14ac:dyDescent="0.25">
      <c r="A22" s="46"/>
      <c r="B22" s="24"/>
      <c r="C22" s="47"/>
      <c r="D22" s="47"/>
      <c r="E22" s="24"/>
      <c r="F22" s="24"/>
    </row>
    <row r="23" spans="1:7" ht="20.100000000000001" customHeight="1" thickBot="1" x14ac:dyDescent="0.35">
      <c r="A23" s="187" t="s">
        <v>61</v>
      </c>
      <c r="B23" s="190" t="s">
        <v>58</v>
      </c>
      <c r="C23" s="190"/>
      <c r="D23" s="190"/>
      <c r="E23" s="190"/>
      <c r="F23" s="191"/>
    </row>
    <row r="24" spans="1:7" ht="33" customHeight="1" thickBot="1" x14ac:dyDescent="0.25">
      <c r="A24" s="188"/>
      <c r="B24" s="192" t="s">
        <v>26</v>
      </c>
      <c r="C24" s="192"/>
      <c r="D24" s="192"/>
      <c r="E24" s="193" t="s">
        <v>60</v>
      </c>
      <c r="F24" s="181" t="s">
        <v>118</v>
      </c>
    </row>
    <row r="25" spans="1:7" ht="33" customHeight="1" thickBot="1" x14ac:dyDescent="0.25">
      <c r="A25" s="188"/>
      <c r="B25" s="183" t="s">
        <v>27</v>
      </c>
      <c r="C25" s="183"/>
      <c r="D25" s="45" t="s">
        <v>28</v>
      </c>
      <c r="E25" s="193"/>
      <c r="F25" s="181"/>
    </row>
    <row r="26" spans="1:7" ht="33" customHeight="1" thickBot="1" x14ac:dyDescent="0.25">
      <c r="A26" s="189"/>
      <c r="B26" s="44" t="s">
        <v>59</v>
      </c>
      <c r="C26" s="44" t="s">
        <v>45</v>
      </c>
      <c r="D26" s="44" t="s">
        <v>45</v>
      </c>
      <c r="E26" s="194"/>
      <c r="F26" s="182"/>
    </row>
    <row r="27" spans="1:7" ht="20.100000000000001" customHeight="1" x14ac:dyDescent="0.2">
      <c r="A27" s="43"/>
      <c r="B27" s="84"/>
      <c r="C27" s="84"/>
      <c r="D27" s="84"/>
      <c r="E27" s="84"/>
      <c r="F27" s="42"/>
    </row>
    <row r="28" spans="1:7" ht="20.100000000000001" customHeight="1" x14ac:dyDescent="0.2">
      <c r="A28" s="83" t="s">
        <v>80</v>
      </c>
      <c r="B28" s="65">
        <v>108</v>
      </c>
      <c r="C28" s="65">
        <v>15276</v>
      </c>
      <c r="D28" s="65">
        <v>34922</v>
      </c>
      <c r="E28" s="65">
        <v>74679</v>
      </c>
      <c r="F28" s="77">
        <v>0</v>
      </c>
    </row>
    <row r="29" spans="1:7" ht="20.100000000000001" customHeight="1" x14ac:dyDescent="0.2">
      <c r="A29" s="83" t="s">
        <v>119</v>
      </c>
      <c r="B29" s="65">
        <v>0</v>
      </c>
      <c r="C29" s="65">
        <v>0</v>
      </c>
      <c r="D29" s="65">
        <v>30</v>
      </c>
      <c r="E29" s="65">
        <v>2340</v>
      </c>
      <c r="F29" s="77">
        <v>0</v>
      </c>
    </row>
    <row r="30" spans="1:7" ht="20.100000000000001" customHeight="1" x14ac:dyDescent="0.2">
      <c r="A30" s="83" t="s">
        <v>116</v>
      </c>
      <c r="B30" s="65">
        <v>0</v>
      </c>
      <c r="C30" s="65">
        <v>0</v>
      </c>
      <c r="D30" s="65">
        <v>0</v>
      </c>
      <c r="E30" s="65">
        <v>4672</v>
      </c>
      <c r="F30" s="77">
        <v>0</v>
      </c>
    </row>
    <row r="31" spans="1:7" ht="20.100000000000001" customHeight="1" x14ac:dyDescent="0.2">
      <c r="A31" s="83" t="s">
        <v>128</v>
      </c>
      <c r="B31" s="65">
        <v>0</v>
      </c>
      <c r="C31" s="65">
        <v>0</v>
      </c>
      <c r="D31" s="65">
        <v>0</v>
      </c>
      <c r="E31" s="65">
        <v>0</v>
      </c>
      <c r="F31" s="77">
        <v>0</v>
      </c>
    </row>
    <row r="32" spans="1:7" ht="20.100000000000001" customHeight="1" x14ac:dyDescent="0.2">
      <c r="A32" s="83" t="s">
        <v>129</v>
      </c>
      <c r="B32" s="65">
        <v>0</v>
      </c>
      <c r="C32" s="65">
        <v>0</v>
      </c>
      <c r="D32" s="65">
        <v>0</v>
      </c>
      <c r="E32" s="65">
        <v>0</v>
      </c>
      <c r="F32" s="77">
        <v>0</v>
      </c>
    </row>
    <row r="33" spans="1:6" ht="20.100000000000001" customHeight="1" x14ac:dyDescent="0.2">
      <c r="A33" s="83" t="s">
        <v>120</v>
      </c>
      <c r="B33" s="65">
        <v>0</v>
      </c>
      <c r="C33" s="65">
        <v>0</v>
      </c>
      <c r="D33" s="65">
        <v>0</v>
      </c>
      <c r="E33" s="65">
        <v>128</v>
      </c>
      <c r="F33" s="77">
        <v>0</v>
      </c>
    </row>
    <row r="34" spans="1:6" ht="20.100000000000001" customHeight="1" thickBot="1" x14ac:dyDescent="0.25">
      <c r="A34" s="82"/>
      <c r="B34" s="65"/>
      <c r="C34" s="65"/>
      <c r="D34" s="65"/>
      <c r="E34" s="65"/>
      <c r="F34" s="77"/>
    </row>
    <row r="35" spans="1:6" ht="20.100000000000001" customHeight="1" x14ac:dyDescent="0.2">
      <c r="A35" s="184" t="s">
        <v>29</v>
      </c>
      <c r="B35" s="186">
        <f>SUM(B28:B33)</f>
        <v>108</v>
      </c>
      <c r="C35" s="186">
        <f>SUM(C28:C33)</f>
        <v>15276</v>
      </c>
      <c r="D35" s="186">
        <f>SUM(D28:D33)</f>
        <v>34952</v>
      </c>
      <c r="E35" s="186">
        <f>SUM(E28:E33)</f>
        <v>81819</v>
      </c>
      <c r="F35" s="176">
        <f>F34</f>
        <v>0</v>
      </c>
    </row>
    <row r="36" spans="1:6" ht="20.100000000000001" customHeight="1" thickBot="1" x14ac:dyDescent="0.25">
      <c r="A36" s="185"/>
      <c r="B36" s="180"/>
      <c r="C36" s="180"/>
      <c r="D36" s="180"/>
      <c r="E36" s="180"/>
      <c r="F36" s="177"/>
    </row>
    <row r="37" spans="1:6" ht="15.95" customHeight="1" x14ac:dyDescent="0.25">
      <c r="A37" s="13" t="s">
        <v>23</v>
      </c>
      <c r="B37" s="14"/>
      <c r="C37" s="14"/>
      <c r="D37" s="14"/>
      <c r="E37" s="14"/>
      <c r="F37" s="14"/>
    </row>
    <row r="38" spans="1:6" ht="50.1" customHeight="1" x14ac:dyDescent="0.25">
      <c r="A38" s="13"/>
      <c r="B38" s="14"/>
      <c r="C38" s="14"/>
      <c r="D38" s="14"/>
      <c r="E38" s="14"/>
      <c r="F38" s="14"/>
    </row>
    <row r="39" spans="1:6" ht="15.75" x14ac:dyDescent="0.25">
      <c r="A39" s="158" t="s">
        <v>10</v>
      </c>
      <c r="B39" s="158"/>
      <c r="C39" s="158"/>
      <c r="D39" s="158"/>
      <c r="E39" s="158"/>
      <c r="F39" s="158"/>
    </row>
    <row r="40" spans="1:6" ht="15" customHeight="1" x14ac:dyDescent="0.25">
      <c r="A40" s="158" t="s">
        <v>5</v>
      </c>
      <c r="B40" s="158"/>
      <c r="C40" s="158"/>
      <c r="D40" s="158"/>
      <c r="E40" s="158"/>
      <c r="F40" s="158"/>
    </row>
    <row r="41" spans="1:6" ht="30" customHeight="1" x14ac:dyDescent="0.25">
      <c r="A41" s="5"/>
      <c r="B41" s="5"/>
      <c r="C41" s="5"/>
      <c r="D41" s="5"/>
      <c r="E41" s="5"/>
    </row>
    <row r="42" spans="1:6" ht="15.75" x14ac:dyDescent="0.2">
      <c r="A42" s="167" t="s">
        <v>8</v>
      </c>
      <c r="B42" s="167"/>
      <c r="C42" s="167"/>
      <c r="D42" s="167" t="s">
        <v>9</v>
      </c>
      <c r="E42" s="167"/>
      <c r="F42" s="167"/>
    </row>
    <row r="43" spans="1:6" ht="13.5" customHeight="1" x14ac:dyDescent="0.2">
      <c r="A43" s="167" t="s">
        <v>7</v>
      </c>
      <c r="B43" s="167"/>
      <c r="C43" s="167"/>
      <c r="D43" s="167" t="s">
        <v>6</v>
      </c>
      <c r="E43" s="167"/>
      <c r="F43" s="167"/>
    </row>
    <row r="44" spans="1:6" ht="15.75" x14ac:dyDescent="0.2">
      <c r="A44" s="167" t="s">
        <v>12</v>
      </c>
      <c r="B44" s="167"/>
      <c r="C44" s="167"/>
      <c r="D44" s="167" t="s">
        <v>11</v>
      </c>
      <c r="E44" s="167"/>
      <c r="F44" s="167"/>
    </row>
    <row r="46" spans="1:6" ht="13.5" customHeight="1" x14ac:dyDescent="0.25">
      <c r="A46" s="178"/>
      <c r="B46" s="178"/>
      <c r="C46" s="178"/>
      <c r="D46" s="178"/>
      <c r="E46" s="178"/>
      <c r="F46" s="178"/>
    </row>
    <row r="47" spans="1:6" x14ac:dyDescent="0.2">
      <c r="B47" s="1"/>
      <c r="C47" s="1"/>
      <c r="D47" s="1"/>
      <c r="E47" s="1"/>
      <c r="F47" s="1"/>
    </row>
    <row r="48" spans="1:6" ht="209.25" customHeight="1" x14ac:dyDescent="0.2">
      <c r="B48" s="1"/>
      <c r="C48" s="1"/>
      <c r="D48" s="1"/>
      <c r="E48" s="1"/>
      <c r="F48" s="1"/>
    </row>
    <row r="49" spans="2:6" ht="18" x14ac:dyDescent="0.25">
      <c r="B49" s="174"/>
      <c r="C49" s="174"/>
      <c r="D49" s="174"/>
      <c r="E49" s="174"/>
      <c r="F49" s="174"/>
    </row>
    <row r="50" spans="2:6" ht="18" x14ac:dyDescent="0.25">
      <c r="B50" s="8"/>
      <c r="C50" s="1"/>
      <c r="D50" s="1"/>
      <c r="E50" s="1"/>
      <c r="F50" s="1"/>
    </row>
    <row r="51" spans="2:6" ht="18" x14ac:dyDescent="0.25">
      <c r="B51" s="173"/>
      <c r="C51" s="173"/>
      <c r="D51" s="173"/>
      <c r="E51" s="173"/>
      <c r="F51" s="173"/>
    </row>
    <row r="52" spans="2:6" ht="18" x14ac:dyDescent="0.25">
      <c r="B52" s="173"/>
      <c r="C52" s="173"/>
      <c r="D52" s="173"/>
      <c r="E52" s="173"/>
      <c r="F52" s="173"/>
    </row>
  </sheetData>
  <mergeCells count="46">
    <mergeCell ref="D19:D20"/>
    <mergeCell ref="A19:A20"/>
    <mergeCell ref="A13:A16"/>
    <mergeCell ref="B13:F13"/>
    <mergeCell ref="B14:D14"/>
    <mergeCell ref="B15:C15"/>
    <mergeCell ref="E14:E16"/>
    <mergeCell ref="F14:F16"/>
    <mergeCell ref="A6:F6"/>
    <mergeCell ref="A7:F7"/>
    <mergeCell ref="A8:F8"/>
    <mergeCell ref="A9:F9"/>
    <mergeCell ref="A10:F10"/>
    <mergeCell ref="A23:A26"/>
    <mergeCell ref="B23:F23"/>
    <mergeCell ref="B24:D24"/>
    <mergeCell ref="E24:E26"/>
    <mergeCell ref="C19:C20"/>
    <mergeCell ref="F35:F36"/>
    <mergeCell ref="A46:C46"/>
    <mergeCell ref="A43:C43"/>
    <mergeCell ref="A44:C44"/>
    <mergeCell ref="A39:F39"/>
    <mergeCell ref="A40:F40"/>
    <mergeCell ref="D42:F42"/>
    <mergeCell ref="D43:F43"/>
    <mergeCell ref="E19:E20"/>
    <mergeCell ref="D44:F44"/>
    <mergeCell ref="A42:C42"/>
    <mergeCell ref="F24:F26"/>
    <mergeCell ref="B25:C25"/>
    <mergeCell ref="A35:A36"/>
    <mergeCell ref="B35:B36"/>
    <mergeCell ref="C35:C36"/>
    <mergeCell ref="D35:D36"/>
    <mergeCell ref="E35:E36"/>
    <mergeCell ref="A5:F5"/>
    <mergeCell ref="A3:F3"/>
    <mergeCell ref="A4:C4"/>
    <mergeCell ref="D4:F4"/>
    <mergeCell ref="B51:F51"/>
    <mergeCell ref="B52:F52"/>
    <mergeCell ref="B49:F49"/>
    <mergeCell ref="F19:F20"/>
    <mergeCell ref="D46:F46"/>
    <mergeCell ref="B19:B20"/>
  </mergeCells>
  <printOptions horizontalCentered="1"/>
  <pageMargins left="0.78740157480314965" right="0.39370078740157483" top="0.9055118110236221" bottom="0.55118110236220474" header="0.51181102362204722" footer="0.51181102362204722"/>
  <pageSetup paperSize="9" scale="61" orientation="portrait" horizontalDpi="300" verticalDpi="36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tabSelected="1" zoomScale="75" workbookViewId="0">
      <selection activeCell="C23" sqref="C23"/>
    </sheetView>
  </sheetViews>
  <sheetFormatPr defaultRowHeight="12.75" x14ac:dyDescent="0.2"/>
  <cols>
    <col min="1" max="1" width="72.7109375" customWidth="1"/>
    <col min="2" max="3" width="34" customWidth="1"/>
  </cols>
  <sheetData>
    <row r="1" spans="1:5" ht="22.5" customHeight="1" x14ac:dyDescent="0.3">
      <c r="A1" s="140"/>
    </row>
    <row r="2" spans="1:5" ht="22.5" customHeight="1" x14ac:dyDescent="0.3">
      <c r="A2" s="140"/>
    </row>
    <row r="3" spans="1:5" ht="22.5" customHeight="1" x14ac:dyDescent="0.3">
      <c r="A3" s="140"/>
    </row>
    <row r="4" spans="1:5" ht="22.5" customHeight="1" x14ac:dyDescent="0.3">
      <c r="A4" s="140"/>
    </row>
    <row r="5" spans="1:5" ht="22.5" customHeight="1" x14ac:dyDescent="0.3">
      <c r="A5" s="140"/>
    </row>
    <row r="6" spans="1:5" ht="22.5" customHeight="1" x14ac:dyDescent="0.3">
      <c r="A6" s="140"/>
    </row>
    <row r="7" spans="1:5" ht="22.5" customHeight="1" x14ac:dyDescent="0.3">
      <c r="A7" s="140"/>
    </row>
    <row r="8" spans="1:5" ht="15.75" x14ac:dyDescent="0.25">
      <c r="A8" s="158"/>
      <c r="B8" s="158"/>
      <c r="C8" s="158"/>
      <c r="D8" s="10"/>
    </row>
    <row r="9" spans="1:5" ht="15.75" x14ac:dyDescent="0.25">
      <c r="A9" s="10"/>
      <c r="B9" s="10"/>
      <c r="C9" s="10"/>
      <c r="D9" s="10"/>
      <c r="E9" s="10"/>
    </row>
    <row r="10" spans="1:5" ht="15.75" x14ac:dyDescent="0.25">
      <c r="A10" s="158" t="s">
        <v>73</v>
      </c>
      <c r="B10" s="158"/>
      <c r="C10" s="158"/>
    </row>
    <row r="11" spans="1:5" ht="15.75" x14ac:dyDescent="0.25">
      <c r="A11" s="158" t="s">
        <v>0</v>
      </c>
      <c r="B11" s="158"/>
      <c r="C11" s="158"/>
    </row>
    <row r="12" spans="1:5" ht="15.75" x14ac:dyDescent="0.2">
      <c r="A12" s="168" t="s">
        <v>1</v>
      </c>
      <c r="B12" s="168"/>
      <c r="C12" s="168"/>
    </row>
    <row r="13" spans="1:5" ht="15.75" x14ac:dyDescent="0.25">
      <c r="A13" s="163" t="s">
        <v>81</v>
      </c>
      <c r="B13" s="163"/>
      <c r="C13" s="163"/>
    </row>
    <row r="14" spans="1:5" ht="15.75" x14ac:dyDescent="0.25">
      <c r="A14" s="172" t="s">
        <v>14</v>
      </c>
      <c r="B14" s="172"/>
      <c r="C14" s="172"/>
    </row>
    <row r="15" spans="1:5" ht="15.75" x14ac:dyDescent="0.25">
      <c r="A15" s="172" t="s">
        <v>123</v>
      </c>
      <c r="B15" s="172"/>
      <c r="C15" s="172"/>
    </row>
    <row r="16" spans="1:5" ht="9" customHeight="1" x14ac:dyDescent="0.25">
      <c r="A16" s="2"/>
      <c r="B16" s="2"/>
      <c r="C16" s="2"/>
    </row>
    <row r="17" spans="1:3" ht="16.5" thickBot="1" x14ac:dyDescent="0.3">
      <c r="A17" s="2" t="s">
        <v>105</v>
      </c>
      <c r="B17" s="5"/>
      <c r="C17" s="12" t="s">
        <v>35</v>
      </c>
    </row>
    <row r="18" spans="1:3" ht="30" customHeight="1" thickBot="1" x14ac:dyDescent="0.25">
      <c r="A18" s="100" t="s">
        <v>75</v>
      </c>
      <c r="B18" s="101" t="s">
        <v>15</v>
      </c>
      <c r="C18" s="102" t="s">
        <v>82</v>
      </c>
    </row>
    <row r="19" spans="1:3" ht="15.75" x14ac:dyDescent="0.25">
      <c r="A19" s="85" t="s">
        <v>112</v>
      </c>
      <c r="B19" s="67">
        <f>'ANEXO I'!B33</f>
        <v>1451976</v>
      </c>
      <c r="C19" s="137" t="s">
        <v>134</v>
      </c>
    </row>
    <row r="20" spans="1:3" ht="15.75" x14ac:dyDescent="0.25">
      <c r="A20" s="25" t="s">
        <v>83</v>
      </c>
      <c r="B20" s="67">
        <f>'ANEXO I'!B36</f>
        <v>2721533.9844</v>
      </c>
      <c r="C20" s="114" t="s">
        <v>135</v>
      </c>
    </row>
    <row r="21" spans="1:3" ht="15.75" x14ac:dyDescent="0.25">
      <c r="A21" s="25" t="s">
        <v>84</v>
      </c>
      <c r="B21" s="69">
        <f>'ANEXO I'!B37</f>
        <v>2585457.2851800001</v>
      </c>
      <c r="C21" s="114" t="s">
        <v>136</v>
      </c>
    </row>
    <row r="22" spans="1:3" ht="15.75" x14ac:dyDescent="0.25">
      <c r="A22" s="25" t="s">
        <v>113</v>
      </c>
      <c r="B22" s="70"/>
      <c r="C22" s="113"/>
    </row>
    <row r="23" spans="1:3" ht="15.75" x14ac:dyDescent="0.25">
      <c r="A23" s="25" t="s">
        <v>85</v>
      </c>
      <c r="B23" s="69">
        <f>'ANEXO I'!B44</f>
        <v>1343659</v>
      </c>
      <c r="C23" s="114" t="s">
        <v>138</v>
      </c>
    </row>
    <row r="24" spans="1:3" ht="15.75" x14ac:dyDescent="0.25">
      <c r="A24" s="25" t="s">
        <v>86</v>
      </c>
      <c r="B24" s="69">
        <f>'ANEXO I'!B45</f>
        <v>1506965.0988</v>
      </c>
      <c r="C24" s="114" t="s">
        <v>137</v>
      </c>
    </row>
    <row r="25" spans="1:3" ht="9.75" customHeight="1" thickBot="1" x14ac:dyDescent="0.3">
      <c r="A25" s="48"/>
      <c r="B25" s="71"/>
      <c r="C25" s="72"/>
    </row>
    <row r="26" spans="1:3" ht="20.100000000000001" customHeight="1" thickBot="1" x14ac:dyDescent="0.3">
      <c r="A26" s="86"/>
      <c r="B26" s="87"/>
      <c r="C26" s="88"/>
    </row>
    <row r="27" spans="1:3" ht="20.100000000000001" customHeight="1" thickBot="1" x14ac:dyDescent="0.3">
      <c r="A27" s="103" t="s">
        <v>87</v>
      </c>
      <c r="B27" s="104" t="s">
        <v>15</v>
      </c>
      <c r="C27" s="102" t="s">
        <v>82</v>
      </c>
    </row>
    <row r="28" spans="1:3" ht="17.100000000000001" customHeight="1" x14ac:dyDescent="0.25">
      <c r="A28" s="85" t="s">
        <v>88</v>
      </c>
      <c r="B28" s="110" t="s">
        <v>4</v>
      </c>
      <c r="C28" s="116" t="s">
        <v>4</v>
      </c>
    </row>
    <row r="29" spans="1:3" ht="17.100000000000001" customHeight="1" thickBot="1" x14ac:dyDescent="0.25">
      <c r="A29" s="93" t="s">
        <v>89</v>
      </c>
      <c r="B29" s="74" t="s">
        <v>4</v>
      </c>
      <c r="C29" s="75" t="s">
        <v>4</v>
      </c>
    </row>
    <row r="30" spans="1:3" ht="20.100000000000001" customHeight="1" thickBot="1" x14ac:dyDescent="0.25">
      <c r="A30" s="89"/>
      <c r="B30" s="92"/>
      <c r="C30" s="91"/>
    </row>
    <row r="31" spans="1:3" ht="17.100000000000001" customHeight="1" thickBot="1" x14ac:dyDescent="0.3">
      <c r="A31" s="105" t="s">
        <v>90</v>
      </c>
      <c r="B31" s="106" t="s">
        <v>15</v>
      </c>
      <c r="C31" s="102" t="s">
        <v>82</v>
      </c>
    </row>
    <row r="32" spans="1:3" ht="17.100000000000001" customHeight="1" x14ac:dyDescent="0.25">
      <c r="A32" s="85" t="s">
        <v>91</v>
      </c>
      <c r="B32" s="110" t="s">
        <v>4</v>
      </c>
      <c r="C32" s="116" t="s">
        <v>4</v>
      </c>
    </row>
    <row r="33" spans="1:5" ht="17.100000000000001" customHeight="1" thickBot="1" x14ac:dyDescent="0.25">
      <c r="A33" s="93" t="s">
        <v>89</v>
      </c>
      <c r="B33" s="74" t="s">
        <v>4</v>
      </c>
      <c r="C33" s="75" t="s">
        <v>4</v>
      </c>
    </row>
    <row r="34" spans="1:5" ht="20.100000000000001" customHeight="1" thickBot="1" x14ac:dyDescent="0.25">
      <c r="A34" s="89"/>
      <c r="B34" s="92"/>
      <c r="C34" s="94"/>
    </row>
    <row r="35" spans="1:5" ht="17.100000000000001" customHeight="1" thickBot="1" x14ac:dyDescent="0.3">
      <c r="A35" s="105" t="s">
        <v>92</v>
      </c>
      <c r="B35" s="106" t="s">
        <v>15</v>
      </c>
      <c r="C35" s="102" t="s">
        <v>82</v>
      </c>
    </row>
    <row r="36" spans="1:5" ht="17.100000000000001" customHeight="1" x14ac:dyDescent="0.25">
      <c r="A36" s="85" t="s">
        <v>93</v>
      </c>
      <c r="B36" s="110" t="s">
        <v>4</v>
      </c>
      <c r="C36" s="116" t="s">
        <v>4</v>
      </c>
    </row>
    <row r="37" spans="1:5" ht="17.100000000000001" customHeight="1" x14ac:dyDescent="0.2">
      <c r="A37" s="95" t="s">
        <v>94</v>
      </c>
      <c r="B37" s="90" t="s">
        <v>4</v>
      </c>
      <c r="C37" s="117" t="s">
        <v>4</v>
      </c>
    </row>
    <row r="38" spans="1:5" ht="17.100000000000001" customHeight="1" x14ac:dyDescent="0.25">
      <c r="A38" s="95" t="s">
        <v>103</v>
      </c>
      <c r="B38" s="115" t="s">
        <v>4</v>
      </c>
      <c r="C38" s="118" t="s">
        <v>4</v>
      </c>
    </row>
    <row r="39" spans="1:5" ht="17.100000000000001" customHeight="1" thickBot="1" x14ac:dyDescent="0.25">
      <c r="A39" s="93" t="s">
        <v>104</v>
      </c>
      <c r="B39" s="74" t="s">
        <v>4</v>
      </c>
      <c r="C39" s="75" t="s">
        <v>4</v>
      </c>
    </row>
    <row r="40" spans="1:5" ht="20.100000000000001" customHeight="1" thickBot="1" x14ac:dyDescent="0.25">
      <c r="A40" s="96"/>
      <c r="B40" s="91"/>
      <c r="C40" s="97"/>
    </row>
    <row r="41" spans="1:5" ht="18" customHeight="1" x14ac:dyDescent="0.2">
      <c r="A41" s="98"/>
      <c r="B41" s="111" t="s">
        <v>95</v>
      </c>
      <c r="C41" s="112" t="s">
        <v>97</v>
      </c>
    </row>
    <row r="42" spans="1:5" ht="18" customHeight="1" x14ac:dyDescent="0.2">
      <c r="A42" s="107" t="s">
        <v>58</v>
      </c>
      <c r="B42" s="108" t="s">
        <v>96</v>
      </c>
      <c r="C42" s="109" t="s">
        <v>95</v>
      </c>
    </row>
    <row r="43" spans="1:5" ht="18" customHeight="1" thickBot="1" x14ac:dyDescent="0.25">
      <c r="A43" s="96"/>
      <c r="B43" s="108" t="s">
        <v>28</v>
      </c>
      <c r="C43" s="109" t="s">
        <v>98</v>
      </c>
    </row>
    <row r="44" spans="1:5" ht="20.100000000000001" customHeight="1" thickBot="1" x14ac:dyDescent="0.3">
      <c r="A44" s="99" t="s">
        <v>114</v>
      </c>
      <c r="B44" s="73">
        <f>'ANEXO VI'!D17</f>
        <v>34952</v>
      </c>
      <c r="C44" s="87">
        <f>'ANEXO VI'!E17</f>
        <v>81819</v>
      </c>
    </row>
    <row r="45" spans="1:5" ht="15.95" customHeight="1" x14ac:dyDescent="0.2">
      <c r="A45" s="135" t="s">
        <v>23</v>
      </c>
      <c r="B45" s="7"/>
      <c r="C45" s="7"/>
    </row>
    <row r="46" spans="1:5" ht="50.1" customHeight="1" x14ac:dyDescent="0.25">
      <c r="A46" s="5"/>
      <c r="B46" s="5"/>
      <c r="C46" s="5"/>
    </row>
    <row r="47" spans="1:5" ht="15.75" x14ac:dyDescent="0.25">
      <c r="A47" s="158" t="s">
        <v>10</v>
      </c>
      <c r="B47" s="158"/>
      <c r="C47" s="158"/>
      <c r="D47" s="10"/>
      <c r="E47" s="10"/>
    </row>
    <row r="48" spans="1:5" ht="15" customHeight="1" x14ac:dyDescent="0.25">
      <c r="A48" s="158" t="s">
        <v>5</v>
      </c>
      <c r="B48" s="158"/>
      <c r="C48" s="158"/>
      <c r="D48" s="10"/>
      <c r="E48" s="10"/>
    </row>
    <row r="49" spans="1:5" ht="30" customHeight="1" x14ac:dyDescent="0.25">
      <c r="A49" s="5"/>
      <c r="B49" s="5"/>
      <c r="C49" s="5"/>
      <c r="D49" s="5"/>
      <c r="E49" s="5"/>
    </row>
    <row r="50" spans="1:5" ht="15.75" x14ac:dyDescent="0.25">
      <c r="A50" s="9" t="s">
        <v>8</v>
      </c>
      <c r="B50" s="178" t="s">
        <v>9</v>
      </c>
      <c r="C50" s="178"/>
      <c r="D50" s="11"/>
      <c r="E50" s="11"/>
    </row>
    <row r="51" spans="1:5" ht="13.5" customHeight="1" x14ac:dyDescent="0.25">
      <c r="A51" s="9" t="s">
        <v>7</v>
      </c>
      <c r="B51" s="178" t="s">
        <v>6</v>
      </c>
      <c r="C51" s="178"/>
      <c r="D51" s="11"/>
      <c r="E51" s="11"/>
    </row>
    <row r="52" spans="1:5" ht="15.75" x14ac:dyDescent="0.25">
      <c r="A52" s="9" t="s">
        <v>12</v>
      </c>
      <c r="B52" s="178" t="s">
        <v>11</v>
      </c>
      <c r="C52" s="178"/>
      <c r="D52" s="15"/>
      <c r="E52" s="15"/>
    </row>
    <row r="54" spans="1:5" x14ac:dyDescent="0.2">
      <c r="A54" s="1"/>
      <c r="B54" s="1"/>
      <c r="C54" s="1"/>
    </row>
    <row r="55" spans="1:5" ht="181.5" customHeight="1" thickBot="1" x14ac:dyDescent="0.25"/>
    <row r="56" spans="1:5" ht="17.25" thickBot="1" x14ac:dyDescent="0.25">
      <c r="A56" s="124" t="s">
        <v>99</v>
      </c>
      <c r="B56" s="125" t="s">
        <v>15</v>
      </c>
      <c r="C56" s="126" t="s">
        <v>82</v>
      </c>
    </row>
    <row r="57" spans="1:5" ht="15.75" x14ac:dyDescent="0.25">
      <c r="A57" s="127" t="s">
        <v>100</v>
      </c>
      <c r="B57" s="128">
        <v>129423</v>
      </c>
      <c r="C57" s="129" t="s">
        <v>107</v>
      </c>
    </row>
    <row r="58" spans="1:5" ht="15.75" x14ac:dyDescent="0.25">
      <c r="A58" s="130" t="s">
        <v>101</v>
      </c>
      <c r="B58" s="131"/>
      <c r="C58" s="129"/>
    </row>
    <row r="59" spans="1:5" ht="16.5" thickBot="1" x14ac:dyDescent="0.3">
      <c r="A59" s="132" t="s">
        <v>102</v>
      </c>
      <c r="B59" s="133">
        <v>161542</v>
      </c>
      <c r="C59" s="134" t="s">
        <v>106</v>
      </c>
    </row>
  </sheetData>
  <mergeCells count="12">
    <mergeCell ref="A8:C8"/>
    <mergeCell ref="A47:C47"/>
    <mergeCell ref="A48:C48"/>
    <mergeCell ref="A10:C10"/>
    <mergeCell ref="B50:C50"/>
    <mergeCell ref="B51:C51"/>
    <mergeCell ref="B52:C52"/>
    <mergeCell ref="A11:C11"/>
    <mergeCell ref="A12:C12"/>
    <mergeCell ref="A13:C13"/>
    <mergeCell ref="A15:C15"/>
    <mergeCell ref="A14:C14"/>
  </mergeCells>
  <printOptions horizontalCentered="1"/>
  <pageMargins left="0.78740157480314965" right="0.39370078740157483" top="0.87" bottom="0.55118110236220474" header="0.51181102362204722" footer="0.51181102362204722"/>
  <pageSetup paperSize="9" scale="65" orientation="portrait" horizontalDpi="30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4</vt:i4>
      </vt:variant>
    </vt:vector>
  </HeadingPairs>
  <TitlesOfParts>
    <vt:vector size="8" baseType="lpstr">
      <vt:lpstr>ANEXO I</vt:lpstr>
      <vt:lpstr>ANEXO V</vt:lpstr>
      <vt:lpstr>ANEXO VI</vt:lpstr>
      <vt:lpstr>ANEXO VIII</vt:lpstr>
      <vt:lpstr>'ANEXO I'!Area_de_impressao</vt:lpstr>
      <vt:lpstr>'ANEXO V'!Area_de_impressao</vt:lpstr>
      <vt:lpstr>'ANEXO VI'!Area_de_impressao</vt:lpstr>
      <vt:lpstr>'ANEXO VIII'!Area_de_impressao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Câmara dos Deputados</dc:title>
  <dc:creator>FERNANDO</dc:creator>
  <cp:lastModifiedBy>Karlo Eric Galvão Dantas</cp:lastModifiedBy>
  <cp:lastPrinted>2004-01-27T13:52:25Z</cp:lastPrinted>
  <dcterms:created xsi:type="dcterms:W3CDTF">2000-09-07T22:20:00Z</dcterms:created>
  <dcterms:modified xsi:type="dcterms:W3CDTF">2025-04-15T18:21:41Z</dcterms:modified>
</cp:coreProperties>
</file>